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TECH\LKrogman\ASABE\Round Module Wrap ASABE Standard\"/>
    </mc:Choice>
  </mc:AlternateContent>
  <xr:revisionPtr revIDLastSave="0" documentId="8_{C0E55565-A270-40EE-9345-BA78DCCD2D95}" xr6:coauthVersionLast="46" xr6:coauthVersionMax="46" xr10:uidLastSave="{00000000-0000-0000-0000-000000000000}"/>
  <bookViews>
    <workbookView xWindow="69720" yWindow="-120" windowWidth="29040" windowHeight="15840" xr2:uid="{75F0D1D4-F832-4F88-B4F1-E587243DB2AA}"/>
  </bookViews>
  <sheets>
    <sheet name="Sample Information" sheetId="6" r:id="rId1"/>
    <sheet name="ASTM D-882" sheetId="1" r:id="rId2"/>
    <sheet name="ASTM D-1938" sheetId="3" r:id="rId3"/>
    <sheet name="ASTM D-2582" sheetId="4" r:id="rId4"/>
    <sheet name="ASTM D-3420" sheetId="5" r:id="rId5"/>
    <sheet name="ASTM D-6988" sheetId="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5" l="1"/>
  <c r="E28" i="5"/>
  <c r="F28" i="5"/>
  <c r="G28" i="5"/>
  <c r="C28" i="5"/>
  <c r="D36" i="5" l="1"/>
  <c r="D35" i="5"/>
  <c r="D34" i="5"/>
  <c r="D44" i="5"/>
  <c r="D45" i="5"/>
  <c r="F76" i="4"/>
  <c r="E76" i="4"/>
  <c r="D76" i="4"/>
  <c r="C76" i="4"/>
  <c r="F64" i="4"/>
  <c r="E64" i="4"/>
  <c r="C64" i="4"/>
  <c r="F52" i="4"/>
  <c r="E52" i="4"/>
  <c r="D52" i="4"/>
  <c r="C52" i="4"/>
  <c r="F40" i="4"/>
  <c r="E40" i="4"/>
  <c r="D40" i="4"/>
  <c r="C40" i="4"/>
  <c r="D28" i="4"/>
  <c r="E28" i="4"/>
  <c r="F28" i="4"/>
  <c r="C28" i="4"/>
  <c r="D76" i="3"/>
  <c r="C76" i="3"/>
  <c r="D64" i="3"/>
  <c r="C64" i="3"/>
  <c r="D52" i="3"/>
  <c r="D40" i="3"/>
  <c r="C40" i="3"/>
  <c r="D28" i="3"/>
  <c r="I18" i="3" s="1"/>
  <c r="D64" i="4"/>
  <c r="C52" i="3"/>
  <c r="C28" i="3"/>
  <c r="H18" i="3" s="1"/>
  <c r="F76" i="1"/>
  <c r="E76" i="1"/>
  <c r="D76" i="1"/>
  <c r="C76" i="1"/>
  <c r="F64" i="1"/>
  <c r="E64" i="1"/>
  <c r="C64" i="1"/>
  <c r="F52" i="1"/>
  <c r="E52" i="1"/>
  <c r="D52" i="1"/>
  <c r="C52" i="1"/>
  <c r="F40" i="1"/>
  <c r="E40" i="1"/>
  <c r="D40" i="1"/>
  <c r="C40" i="1"/>
  <c r="E28" i="1"/>
  <c r="D28" i="1"/>
  <c r="C28" i="1"/>
  <c r="D28" i="2"/>
  <c r="E28" i="2"/>
  <c r="F28" i="2"/>
  <c r="G28" i="2"/>
  <c r="C28" i="2"/>
  <c r="D64" i="1"/>
  <c r="F28" i="1"/>
  <c r="D36" i="2" l="1"/>
  <c r="D45" i="2" s="1"/>
  <c r="D34" i="2"/>
  <c r="K19" i="4"/>
  <c r="K20" i="4"/>
  <c r="K30" i="4" s="1"/>
  <c r="K18" i="4"/>
  <c r="K29" i="4" s="1"/>
  <c r="J19" i="4"/>
  <c r="J21" i="4"/>
  <c r="J30" i="4" s="1"/>
  <c r="J18" i="4"/>
  <c r="J29" i="4" s="1"/>
  <c r="M19" i="4"/>
  <c r="M20" i="4"/>
  <c r="M30" i="4" s="1"/>
  <c r="M18" i="4"/>
  <c r="M29" i="4" s="1"/>
  <c r="L19" i="4"/>
  <c r="L21" i="4"/>
  <c r="L30" i="4" s="1"/>
  <c r="L18" i="4"/>
  <c r="L29" i="4" s="1"/>
  <c r="J20" i="1"/>
  <c r="J29" i="1" s="1"/>
  <c r="J19" i="1"/>
  <c r="J18" i="1"/>
  <c r="J28" i="1" s="1"/>
  <c r="K18" i="1"/>
  <c r="K28" i="1" s="1"/>
  <c r="K20" i="1"/>
  <c r="K29" i="1" s="1"/>
  <c r="K19" i="1"/>
  <c r="M18" i="1"/>
  <c r="M20" i="1"/>
  <c r="M19" i="1"/>
  <c r="L20" i="1"/>
  <c r="L29" i="1" s="1"/>
  <c r="L19" i="1"/>
  <c r="L18" i="1"/>
  <c r="D35" i="2"/>
  <c r="H19" i="3"/>
  <c r="I19" i="3"/>
  <c r="H20" i="3"/>
  <c r="H29" i="3" s="1"/>
  <c r="I28" i="3"/>
  <c r="I20" i="3"/>
  <c r="I29" i="3" s="1"/>
  <c r="H28" i="3"/>
  <c r="D44" i="2"/>
  <c r="M29" i="1"/>
  <c r="M28" i="1"/>
  <c r="L28" i="1"/>
</calcChain>
</file>

<file path=xl/sharedStrings.xml><?xml version="1.0" encoding="utf-8"?>
<sst xmlns="http://schemas.openxmlformats.org/spreadsheetml/2006/main" count="245" uniqueCount="69">
  <si>
    <t>This form can be used to submit data for the laboratory testing requirements of ASABE S615.2</t>
  </si>
  <si>
    <t>Data is to be input and transmitted to NCC by the testing laboratory.</t>
  </si>
  <si>
    <t xml:space="preserve">Send this form to: </t>
  </si>
  <si>
    <t xml:space="preserve">Measurements in the module axis and module circumference direction are required for ASTM D-882, ASTM D-2582, and ASTM D-1938. </t>
  </si>
  <si>
    <t>A copy of ASABE S615.2 can be found at:</t>
  </si>
  <si>
    <t>https://www.asabe.org/Portals/0/aPubs/S615.pdf</t>
  </si>
  <si>
    <t>ASTM D-882</t>
  </si>
  <si>
    <t>Test Method:</t>
  </si>
  <si>
    <t>Tensile Strength Testing</t>
  </si>
  <si>
    <t>Sample 1</t>
  </si>
  <si>
    <t>Observation</t>
  </si>
  <si>
    <t>Sample Mean</t>
  </si>
  <si>
    <t>Maximum 
Load 
(lbf)</t>
  </si>
  <si>
    <t>Elongation 
(%)</t>
  </si>
  <si>
    <t>Module Axis</t>
  </si>
  <si>
    <t>Sample 2</t>
  </si>
  <si>
    <t>Sample 3</t>
  </si>
  <si>
    <t>Sample 4</t>
  </si>
  <si>
    <t>Sample 5</t>
  </si>
  <si>
    <t>wrapstandard@cotton.org</t>
  </si>
  <si>
    <t xml:space="preserve">See the following document for additional information: </t>
  </si>
  <si>
    <t>https://www.cotton.org/tech/quality/upload/CERTIFICATES-OF-ANALYSIS-AND-APPROVED-LIST-DRAFT-LK.pdf</t>
  </si>
  <si>
    <t>Group Mean</t>
  </si>
  <si>
    <t>Minimum Single Sample Mean</t>
  </si>
  <si>
    <t>Module Circumference</t>
  </si>
  <si>
    <t>Group</t>
  </si>
  <si>
    <t>Single</t>
  </si>
  <si>
    <t>S615.2 Thresholds</t>
  </si>
  <si>
    <t>Pass/Fail</t>
  </si>
  <si>
    <t>ASTM D-6988</t>
  </si>
  <si>
    <t>Thickness Testing</t>
  </si>
  <si>
    <t>Observation*</t>
  </si>
  <si>
    <t>(mils)</t>
  </si>
  <si>
    <t>Thickness (mils)</t>
  </si>
  <si>
    <t>Pendulum Impact Resistance</t>
  </si>
  <si>
    <t>ASTM D-2582</t>
  </si>
  <si>
    <t>Puncture-Propagation Tear Resistance</t>
  </si>
  <si>
    <t>ASTM D-1938</t>
  </si>
  <si>
    <t>Tear-Propagation Resistance</t>
  </si>
  <si>
    <t>Module 
Circumference</t>
  </si>
  <si>
    <t>Module 
Axis</t>
  </si>
  <si>
    <t>Tear Resistance (N)</t>
  </si>
  <si>
    <t>Tear 
Length (mm)</t>
  </si>
  <si>
    <t>Maximum Single Sample Mean</t>
  </si>
  <si>
    <t>n/a</t>
  </si>
  <si>
    <t>ASTM D-3420 Procedure A</t>
  </si>
  <si>
    <t>(J)</t>
  </si>
  <si>
    <t>Impact Resistance (J)</t>
  </si>
  <si>
    <t>A minimum of five material samples, each from a different wrap portion, are required for each test method.</t>
  </si>
  <si>
    <t>Sample #</t>
  </si>
  <si>
    <t>Manufacturer Name:</t>
  </si>
  <si>
    <t>Product Name:</t>
  </si>
  <si>
    <t>Date of Testing:</t>
  </si>
  <si>
    <t>Product Color:</t>
  </si>
  <si>
    <t>Manufacturer/Product Support Contact Information</t>
  </si>
  <si>
    <t>Name</t>
  </si>
  <si>
    <t>Title</t>
  </si>
  <si>
    <t>Phone</t>
  </si>
  <si>
    <t>Email</t>
  </si>
  <si>
    <t>Mailing Address</t>
  </si>
  <si>
    <r>
      <t>If multiple colors are available for the product/use environment configuration tested then list all.
Allowable Colors: Any film color EXCEPT for clear, white, tan, brown, or black. 
Recommended color: L = 68.42, C = 40.14, H = 235.94</t>
    </r>
    <r>
      <rPr>
        <sz val="11"/>
        <color theme="1"/>
        <rFont val="Calibri"/>
        <family val="2"/>
      </rPr>
      <t>⁰</t>
    </r>
    <r>
      <rPr>
        <sz val="11"/>
        <color theme="1"/>
        <rFont val="Calibri"/>
        <family val="2"/>
        <scheme val="minor"/>
      </rPr>
      <t>, delta E = 2.0.</t>
    </r>
  </si>
  <si>
    <t>If applicable, e.g. cold weather wrap, standard wrap, etc.</t>
  </si>
  <si>
    <t>Name as sold</t>
  </si>
  <si>
    <t xml:space="preserve">Designated Use Environment/Configuration: </t>
  </si>
  <si>
    <t>Additional samples may be tested and additional observations may be included.  To submit data from additional samples or additional observations, complete additional forms.</t>
  </si>
  <si>
    <t>Laboratory Name</t>
  </si>
  <si>
    <t>Description/ Serial No. / Roll and Pallet Number / Production Date</t>
  </si>
  <si>
    <t>Standard Deviation</t>
  </si>
  <si>
    <t>Testing Laboratory Contact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</si>
</sst>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0" borderId="0" xfId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2" fillId="0" borderId="0" xfId="1" applyAlignment="1" applyProtection="1">
      <alignment horizontal="left"/>
    </xf>
    <xf numFmtId="15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tton.org/tech/quality/upload/CERTIFICATES-OF-ANALYSIS-AND-APPROVED-LIST-DRAFT-LK.pdf" TargetMode="External"/><Relationship Id="rId2" Type="http://schemas.openxmlformats.org/officeDocument/2006/relationships/hyperlink" Target="mailto:wrapstandard@cotton.org" TargetMode="External"/><Relationship Id="rId1" Type="http://schemas.openxmlformats.org/officeDocument/2006/relationships/hyperlink" Target="https://www.asabe.org/Portals/0/aPubs/S615.pdf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tton.org/tech/quality/upload/CERTIFICATES-OF-ANALYSIS-AND-APPROVED-LIST-DRAFT-LK.pdf" TargetMode="External"/><Relationship Id="rId2" Type="http://schemas.openxmlformats.org/officeDocument/2006/relationships/hyperlink" Target="https://www.asabe.org/Portals/0/aPubs/S615.pdf" TargetMode="External"/><Relationship Id="rId1" Type="http://schemas.openxmlformats.org/officeDocument/2006/relationships/hyperlink" Target="mailto:wrapstandard@cotton.org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tton.org/tech/quality/upload/CERTIFICATES-OF-ANALYSIS-AND-APPROVED-LIST-DRAFT-LK.pdf" TargetMode="External"/><Relationship Id="rId2" Type="http://schemas.openxmlformats.org/officeDocument/2006/relationships/hyperlink" Target="https://www.asabe.org/Portals/0/aPubs/S615.pdf" TargetMode="External"/><Relationship Id="rId1" Type="http://schemas.openxmlformats.org/officeDocument/2006/relationships/hyperlink" Target="mailto:wrapstandard@cotton.org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tton.org/tech/quality/upload/CERTIFICATES-OF-ANALYSIS-AND-APPROVED-LIST-DRAFT-LK.pdf" TargetMode="External"/><Relationship Id="rId2" Type="http://schemas.openxmlformats.org/officeDocument/2006/relationships/hyperlink" Target="https://www.asabe.org/Portals/0/aPubs/S615.pdf" TargetMode="External"/><Relationship Id="rId1" Type="http://schemas.openxmlformats.org/officeDocument/2006/relationships/hyperlink" Target="mailto:wrapstandard@cotton.org" TargetMode="Externa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tton.org/tech/quality/upload/CERTIFICATES-OF-ANALYSIS-AND-APPROVED-LIST-DRAFT-LK.pdf" TargetMode="External"/><Relationship Id="rId2" Type="http://schemas.openxmlformats.org/officeDocument/2006/relationships/hyperlink" Target="https://www.asabe.org/Portals/0/aPubs/S615.pdf" TargetMode="External"/><Relationship Id="rId1" Type="http://schemas.openxmlformats.org/officeDocument/2006/relationships/hyperlink" Target="mailto:wrapstandard@cotton.org" TargetMode="Externa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tton.org/tech/quality/upload/CERTIFICATES-OF-ANALYSIS-AND-APPROVED-LIST-DRAFT-LK.pdf" TargetMode="External"/><Relationship Id="rId2" Type="http://schemas.openxmlformats.org/officeDocument/2006/relationships/hyperlink" Target="https://www.asabe.org/Portals/0/aPubs/S615.pdf" TargetMode="External"/><Relationship Id="rId1" Type="http://schemas.openxmlformats.org/officeDocument/2006/relationships/hyperlink" Target="mailto:wrapstandard@cotton.org" TargetMode="External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27A53-1DCE-4BEF-B9BE-B5D756E7DABB}">
  <dimension ref="A1:T38"/>
  <sheetViews>
    <sheetView tabSelected="1" workbookViewId="0"/>
  </sheetViews>
  <sheetFormatPr defaultRowHeight="14.25" x14ac:dyDescent="0.45"/>
  <cols>
    <col min="2" max="2" width="10.3984375" customWidth="1"/>
    <col min="5" max="5" width="13.1328125" customWidth="1"/>
  </cols>
  <sheetData>
    <row r="1" spans="1:18" x14ac:dyDescent="0.45">
      <c r="A1" s="9" t="s">
        <v>0</v>
      </c>
      <c r="B1" s="9"/>
      <c r="C1" s="9"/>
      <c r="D1" s="10"/>
      <c r="E1" s="9"/>
      <c r="F1" s="9"/>
      <c r="G1" s="9"/>
      <c r="H1" s="9"/>
      <c r="I1" s="9"/>
      <c r="J1" s="9"/>
      <c r="K1" s="9"/>
      <c r="L1" s="9"/>
      <c r="M1" s="9"/>
    </row>
    <row r="2" spans="1:18" x14ac:dyDescent="0.45">
      <c r="A2" s="9" t="s">
        <v>1</v>
      </c>
      <c r="B2" s="9"/>
      <c r="C2" s="9"/>
      <c r="D2" s="10"/>
      <c r="E2" s="9"/>
      <c r="F2" s="9"/>
      <c r="G2" s="9"/>
      <c r="H2" s="9"/>
      <c r="I2" s="9"/>
      <c r="J2" s="9"/>
      <c r="K2" s="9"/>
      <c r="L2" s="9"/>
      <c r="M2" s="9"/>
    </row>
    <row r="3" spans="1:18" x14ac:dyDescent="0.45">
      <c r="A3" s="9" t="s">
        <v>2</v>
      </c>
      <c r="B3" s="9"/>
      <c r="C3" s="11" t="s">
        <v>19</v>
      </c>
      <c r="D3" s="10"/>
      <c r="E3" s="9"/>
      <c r="F3" s="9"/>
      <c r="G3" s="9"/>
      <c r="H3" s="9"/>
      <c r="I3" s="9"/>
      <c r="J3" s="9"/>
      <c r="K3" s="9"/>
      <c r="L3" s="9"/>
      <c r="M3" s="9"/>
    </row>
    <row r="4" spans="1:18" x14ac:dyDescent="0.45">
      <c r="A4" s="9"/>
      <c r="B4" s="9"/>
      <c r="C4" s="9"/>
      <c r="D4" s="10"/>
      <c r="E4" s="9"/>
      <c r="F4" s="9"/>
      <c r="G4" s="9"/>
      <c r="H4" s="9"/>
      <c r="I4" s="9"/>
      <c r="J4" s="9"/>
      <c r="K4" s="9"/>
      <c r="L4" s="9"/>
      <c r="M4" s="9"/>
    </row>
    <row r="5" spans="1:18" x14ac:dyDescent="0.45">
      <c r="A5" s="9" t="s">
        <v>48</v>
      </c>
      <c r="B5" s="9"/>
      <c r="C5" s="9"/>
      <c r="D5" s="10"/>
      <c r="E5" s="9"/>
      <c r="F5" s="9"/>
      <c r="G5" s="9"/>
      <c r="H5" s="9"/>
      <c r="I5" s="9"/>
      <c r="J5" s="9"/>
      <c r="K5" s="9"/>
      <c r="L5" s="9"/>
      <c r="M5" s="9"/>
    </row>
    <row r="6" spans="1:18" x14ac:dyDescent="0.45">
      <c r="A6" s="9" t="s">
        <v>64</v>
      </c>
      <c r="B6" s="9"/>
      <c r="C6" s="9"/>
      <c r="D6" s="10"/>
      <c r="E6" s="9"/>
      <c r="F6" s="9"/>
      <c r="G6" s="9"/>
      <c r="H6" s="9"/>
      <c r="I6" s="9"/>
      <c r="J6" s="9"/>
      <c r="K6" s="9"/>
      <c r="L6" s="9"/>
      <c r="M6" s="9"/>
    </row>
    <row r="7" spans="1:18" x14ac:dyDescent="0.45">
      <c r="A7" s="9" t="s">
        <v>3</v>
      </c>
      <c r="B7" s="9"/>
      <c r="C7" s="9"/>
      <c r="D7" s="10"/>
      <c r="E7" s="9"/>
      <c r="F7" s="9"/>
      <c r="G7" s="9"/>
      <c r="H7" s="9"/>
      <c r="I7" s="9"/>
      <c r="J7" s="9"/>
      <c r="K7" s="9"/>
      <c r="L7" s="9"/>
      <c r="M7" s="9"/>
    </row>
    <row r="8" spans="1:18" x14ac:dyDescent="0.45">
      <c r="A8" s="9"/>
      <c r="B8" s="9"/>
      <c r="C8" s="9"/>
      <c r="D8" s="10"/>
      <c r="E8" s="9"/>
      <c r="F8" s="9"/>
      <c r="G8" s="9"/>
      <c r="H8" s="9"/>
      <c r="I8" s="9"/>
      <c r="J8" s="9"/>
      <c r="K8" s="9"/>
      <c r="L8" s="9"/>
      <c r="M8" s="9"/>
    </row>
    <row r="9" spans="1:18" x14ac:dyDescent="0.45">
      <c r="A9" s="9" t="s">
        <v>4</v>
      </c>
      <c r="B9" s="9"/>
      <c r="C9" s="9"/>
      <c r="D9" s="10"/>
      <c r="E9" s="9"/>
      <c r="F9" s="34" t="s">
        <v>5</v>
      </c>
      <c r="G9" s="34"/>
      <c r="H9" s="34"/>
      <c r="I9" s="34"/>
      <c r="J9" s="34"/>
      <c r="K9" s="9"/>
      <c r="L9" s="9"/>
      <c r="M9" s="9"/>
    </row>
    <row r="10" spans="1:18" x14ac:dyDescent="0.45">
      <c r="A10" s="9" t="s">
        <v>20</v>
      </c>
      <c r="B10" s="9"/>
      <c r="C10" s="9"/>
      <c r="D10" s="10"/>
      <c r="E10" s="9"/>
      <c r="F10" s="34" t="s">
        <v>21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2" spans="1:18" ht="46.5" customHeight="1" x14ac:dyDescent="0.45">
      <c r="A12" s="32" t="s">
        <v>52</v>
      </c>
      <c r="B12" s="32"/>
      <c r="C12" s="35"/>
      <c r="D12" s="31"/>
      <c r="E12" s="31"/>
      <c r="F12" s="31"/>
      <c r="G12" s="31"/>
      <c r="H12" s="31"/>
    </row>
    <row r="13" spans="1:18" x14ac:dyDescent="0.45">
      <c r="C13" s="24"/>
      <c r="D13" s="24"/>
      <c r="E13" s="24"/>
      <c r="F13" s="24"/>
      <c r="G13" s="24"/>
      <c r="H13" s="24"/>
    </row>
    <row r="14" spans="1:18" ht="44.25" customHeight="1" x14ac:dyDescent="0.45">
      <c r="A14" s="32" t="s">
        <v>50</v>
      </c>
      <c r="B14" s="32"/>
      <c r="C14" s="31"/>
      <c r="D14" s="31"/>
      <c r="E14" s="31"/>
      <c r="F14" s="31"/>
      <c r="G14" s="31"/>
      <c r="H14" s="31"/>
    </row>
    <row r="15" spans="1:18" x14ac:dyDescent="0.45">
      <c r="C15" s="24"/>
      <c r="D15" s="24"/>
      <c r="E15" s="24"/>
      <c r="F15" s="24"/>
      <c r="G15" s="24"/>
      <c r="H15" s="24"/>
    </row>
    <row r="16" spans="1:18" ht="45" customHeight="1" x14ac:dyDescent="0.45">
      <c r="A16" s="32" t="s">
        <v>51</v>
      </c>
      <c r="B16" s="32"/>
      <c r="C16" s="31"/>
      <c r="D16" s="31"/>
      <c r="E16" s="31"/>
      <c r="F16" s="31"/>
      <c r="G16" s="31"/>
      <c r="H16" s="31"/>
      <c r="I16" s="38" t="s">
        <v>62</v>
      </c>
      <c r="J16" s="39"/>
      <c r="K16" s="39"/>
      <c r="L16" s="39"/>
      <c r="M16" s="39"/>
      <c r="N16" s="39"/>
      <c r="O16" s="39"/>
      <c r="P16" s="39"/>
      <c r="Q16" s="39"/>
      <c r="R16" s="40"/>
    </row>
    <row r="18" spans="1:18" ht="47.25" customHeight="1" x14ac:dyDescent="0.45">
      <c r="A18" s="30" t="s">
        <v>63</v>
      </c>
      <c r="B18" s="30"/>
      <c r="C18" s="30"/>
      <c r="D18" s="31"/>
      <c r="E18" s="31"/>
      <c r="F18" s="31"/>
      <c r="G18" s="31"/>
      <c r="H18" s="31"/>
      <c r="I18" s="37" t="s">
        <v>61</v>
      </c>
      <c r="J18" s="37"/>
      <c r="K18" s="37"/>
      <c r="L18" s="37"/>
      <c r="M18" s="37"/>
      <c r="N18" s="37"/>
      <c r="O18" s="37"/>
      <c r="P18" s="37"/>
      <c r="Q18" s="37"/>
      <c r="R18" s="37"/>
    </row>
    <row r="21" spans="1:18" ht="45.75" customHeight="1" x14ac:dyDescent="0.45">
      <c r="A21" s="32" t="s">
        <v>53</v>
      </c>
      <c r="B21" s="32"/>
      <c r="C21" s="31"/>
      <c r="D21" s="31"/>
      <c r="E21" s="31"/>
      <c r="F21" s="31"/>
      <c r="G21" s="31"/>
      <c r="H21" s="31"/>
      <c r="I21" s="36" t="s">
        <v>60</v>
      </c>
      <c r="J21" s="36"/>
      <c r="K21" s="36"/>
      <c r="L21" s="36"/>
      <c r="M21" s="36"/>
      <c r="N21" s="36"/>
      <c r="O21" s="36"/>
      <c r="P21" s="36"/>
      <c r="Q21" s="36"/>
      <c r="R21" s="36"/>
    </row>
    <row r="22" spans="1:18" x14ac:dyDescent="0.45">
      <c r="A22" s="18"/>
      <c r="B22" s="18"/>
      <c r="C22" s="19"/>
      <c r="D22" s="19"/>
      <c r="E22" s="19"/>
      <c r="F22" s="19"/>
      <c r="G22" s="19"/>
      <c r="H22" s="19"/>
    </row>
    <row r="23" spans="1:18" ht="15.75" customHeight="1" x14ac:dyDescent="0.45"/>
    <row r="24" spans="1:18" s="16" customFormat="1" ht="25.5" customHeight="1" x14ac:dyDescent="0.45">
      <c r="A24" s="21" t="s">
        <v>49</v>
      </c>
      <c r="B24" s="33" t="s">
        <v>66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</row>
    <row r="25" spans="1:18" ht="30.75" customHeight="1" x14ac:dyDescent="0.45">
      <c r="A25" s="17">
        <v>1</v>
      </c>
      <c r="B25" s="27"/>
      <c r="C25" s="28"/>
      <c r="D25" s="28"/>
      <c r="E25" s="28"/>
      <c r="F25" s="28"/>
      <c r="G25" s="28"/>
      <c r="H25" s="28"/>
      <c r="I25" s="28"/>
      <c r="J25" s="28"/>
      <c r="K25" s="28"/>
      <c r="L25" s="29"/>
    </row>
    <row r="26" spans="1:18" ht="30.75" customHeight="1" x14ac:dyDescent="0.45">
      <c r="A26" s="17">
        <v>2</v>
      </c>
      <c r="B26" s="27"/>
      <c r="C26" s="28"/>
      <c r="D26" s="28"/>
      <c r="E26" s="28"/>
      <c r="F26" s="28"/>
      <c r="G26" s="28"/>
      <c r="H26" s="28"/>
      <c r="I26" s="28"/>
      <c r="J26" s="28"/>
      <c r="K26" s="28"/>
      <c r="L26" s="29"/>
    </row>
    <row r="27" spans="1:18" ht="30.75" customHeight="1" x14ac:dyDescent="0.45">
      <c r="A27" s="17">
        <v>3</v>
      </c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9"/>
    </row>
    <row r="28" spans="1:18" ht="30.75" customHeight="1" x14ac:dyDescent="0.45">
      <c r="A28" s="17">
        <v>4</v>
      </c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9"/>
    </row>
    <row r="29" spans="1:18" ht="30.75" customHeight="1" x14ac:dyDescent="0.45">
      <c r="A29" s="17">
        <v>5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9"/>
    </row>
    <row r="32" spans="1:18" ht="21.75" customHeight="1" x14ac:dyDescent="0.45">
      <c r="A32" s="20" t="s">
        <v>54</v>
      </c>
      <c r="K32" s="20" t="s">
        <v>68</v>
      </c>
    </row>
    <row r="33" spans="1:20" ht="26.25" customHeight="1" x14ac:dyDescent="0.45">
      <c r="A33" s="25" t="s">
        <v>55</v>
      </c>
      <c r="B33" s="25"/>
      <c r="C33" s="26"/>
      <c r="D33" s="26"/>
      <c r="E33" s="26"/>
      <c r="F33" s="26"/>
      <c r="G33" s="26"/>
      <c r="H33" s="26"/>
      <c r="K33" s="25" t="s">
        <v>65</v>
      </c>
      <c r="L33" s="25"/>
      <c r="M33" s="26"/>
      <c r="N33" s="26"/>
      <c r="O33" s="26"/>
      <c r="P33" s="26"/>
      <c r="Q33" s="26"/>
      <c r="R33" s="26"/>
      <c r="T33" s="1"/>
    </row>
    <row r="34" spans="1:20" ht="26.25" customHeight="1" x14ac:dyDescent="0.45">
      <c r="A34" s="25" t="s">
        <v>56</v>
      </c>
      <c r="B34" s="25"/>
      <c r="C34" s="26"/>
      <c r="D34" s="26"/>
      <c r="E34" s="26"/>
      <c r="F34" s="26"/>
      <c r="G34" s="26"/>
      <c r="H34" s="26"/>
      <c r="K34" s="25" t="s">
        <v>55</v>
      </c>
      <c r="L34" s="25"/>
      <c r="M34" s="26"/>
      <c r="N34" s="26"/>
      <c r="O34" s="26"/>
      <c r="P34" s="26"/>
      <c r="Q34" s="26"/>
      <c r="R34" s="26"/>
    </row>
    <row r="35" spans="1:20" ht="26.25" customHeight="1" x14ac:dyDescent="0.45">
      <c r="A35" s="25" t="s">
        <v>57</v>
      </c>
      <c r="B35" s="25"/>
      <c r="C35" s="26"/>
      <c r="D35" s="26"/>
      <c r="E35" s="26"/>
      <c r="F35" s="26"/>
      <c r="G35" s="26"/>
      <c r="H35" s="26"/>
      <c r="K35" s="25" t="s">
        <v>56</v>
      </c>
      <c r="L35" s="25"/>
      <c r="M35" s="26"/>
      <c r="N35" s="26"/>
      <c r="O35" s="26"/>
      <c r="P35" s="26"/>
      <c r="Q35" s="26"/>
      <c r="R35" s="26"/>
    </row>
    <row r="36" spans="1:20" ht="26.25" customHeight="1" x14ac:dyDescent="0.45">
      <c r="A36" s="25" t="s">
        <v>58</v>
      </c>
      <c r="B36" s="25"/>
      <c r="C36" s="26"/>
      <c r="D36" s="26"/>
      <c r="E36" s="26"/>
      <c r="F36" s="26"/>
      <c r="G36" s="26"/>
      <c r="H36" s="26"/>
      <c r="K36" s="25" t="s">
        <v>57</v>
      </c>
      <c r="L36" s="25"/>
      <c r="M36" s="26"/>
      <c r="N36" s="26"/>
      <c r="O36" s="26"/>
      <c r="P36" s="26"/>
      <c r="Q36" s="26"/>
      <c r="R36" s="26"/>
    </row>
    <row r="37" spans="1:20" ht="26.25" customHeight="1" x14ac:dyDescent="0.45">
      <c r="A37" s="25" t="s">
        <v>59</v>
      </c>
      <c r="B37" s="25"/>
      <c r="C37" s="27"/>
      <c r="D37" s="28"/>
      <c r="E37" s="28"/>
      <c r="F37" s="28"/>
      <c r="G37" s="28"/>
      <c r="H37" s="29"/>
      <c r="K37" s="25" t="s">
        <v>58</v>
      </c>
      <c r="L37" s="25"/>
      <c r="M37" s="26"/>
      <c r="N37" s="26"/>
      <c r="O37" s="26"/>
      <c r="P37" s="26"/>
      <c r="Q37" s="26"/>
      <c r="R37" s="26"/>
    </row>
    <row r="38" spans="1:20" ht="27.75" customHeight="1" x14ac:dyDescent="0.45">
      <c r="K38" s="25" t="s">
        <v>59</v>
      </c>
      <c r="L38" s="25"/>
      <c r="M38" s="26"/>
      <c r="N38" s="26"/>
      <c r="O38" s="26"/>
      <c r="P38" s="26"/>
      <c r="Q38" s="26"/>
      <c r="R38" s="26"/>
    </row>
  </sheetData>
  <mergeCells count="43">
    <mergeCell ref="B29:L29"/>
    <mergeCell ref="F9:J9"/>
    <mergeCell ref="F10:P10"/>
    <mergeCell ref="C12:H12"/>
    <mergeCell ref="A12:B12"/>
    <mergeCell ref="C21:H21"/>
    <mergeCell ref="A21:B21"/>
    <mergeCell ref="I21:R21"/>
    <mergeCell ref="I18:R18"/>
    <mergeCell ref="I16:R16"/>
    <mergeCell ref="B24:L24"/>
    <mergeCell ref="B25:L25"/>
    <mergeCell ref="B26:L26"/>
    <mergeCell ref="B27:L27"/>
    <mergeCell ref="B28:L28"/>
    <mergeCell ref="A18:C18"/>
    <mergeCell ref="D18:H18"/>
    <mergeCell ref="A16:B16"/>
    <mergeCell ref="A14:B14"/>
    <mergeCell ref="C14:H14"/>
    <mergeCell ref="C16:H16"/>
    <mergeCell ref="A35:B35"/>
    <mergeCell ref="A36:B36"/>
    <mergeCell ref="A37:B37"/>
    <mergeCell ref="C33:H33"/>
    <mergeCell ref="C34:H34"/>
    <mergeCell ref="C35:H35"/>
    <mergeCell ref="C36:H36"/>
    <mergeCell ref="C37:H37"/>
    <mergeCell ref="A34:B34"/>
    <mergeCell ref="A33:B33"/>
    <mergeCell ref="K34:L34"/>
    <mergeCell ref="M34:R34"/>
    <mergeCell ref="K38:L38"/>
    <mergeCell ref="M38:R38"/>
    <mergeCell ref="K33:L33"/>
    <mergeCell ref="M33:R33"/>
    <mergeCell ref="K35:L35"/>
    <mergeCell ref="M35:R35"/>
    <mergeCell ref="K36:L36"/>
    <mergeCell ref="M36:R36"/>
    <mergeCell ref="K37:L37"/>
    <mergeCell ref="M37:R37"/>
  </mergeCells>
  <hyperlinks>
    <hyperlink ref="F9" r:id="rId1" xr:uid="{3A71C259-7934-4119-B1BE-BE8B84892FEF}"/>
    <hyperlink ref="C3" r:id="rId2" display="mailto:wrapstandard@cotton.org" xr:uid="{2D41176C-696F-49D9-8DE3-E6D7DF572F04}"/>
    <hyperlink ref="F10" r:id="rId3" xr:uid="{960FBA53-8D79-4B0B-ABF7-E410A89F78C2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567FC-22AC-49DC-9D79-140828716CC3}">
  <dimension ref="A1:P76"/>
  <sheetViews>
    <sheetView workbookViewId="0">
      <selection activeCell="M34" sqref="M34"/>
    </sheetView>
  </sheetViews>
  <sheetFormatPr defaultColWidth="9.1328125" defaultRowHeight="14.25" x14ac:dyDescent="0.45"/>
  <cols>
    <col min="1" max="1" width="10.73046875" style="9" customWidth="1"/>
    <col min="2" max="2" width="13.1328125" style="9" customWidth="1"/>
    <col min="3" max="3" width="11" style="9" customWidth="1"/>
    <col min="4" max="4" width="11" style="10" customWidth="1"/>
    <col min="5" max="6" width="11" style="9" customWidth="1"/>
    <col min="7" max="8" width="9.1328125" style="9"/>
    <col min="9" max="9" width="20.86328125" style="9" customWidth="1"/>
    <col min="10" max="13" width="10.86328125" style="9" customWidth="1"/>
    <col min="14" max="16384" width="9.1328125" style="9"/>
  </cols>
  <sheetData>
    <row r="1" spans="1:16" x14ac:dyDescent="0.45">
      <c r="A1" s="9" t="s">
        <v>0</v>
      </c>
    </row>
    <row r="2" spans="1:16" x14ac:dyDescent="0.45">
      <c r="A2" s="9" t="s">
        <v>1</v>
      </c>
    </row>
    <row r="3" spans="1:16" x14ac:dyDescent="0.45">
      <c r="A3" s="9" t="s">
        <v>2</v>
      </c>
      <c r="C3" s="11" t="s">
        <v>19</v>
      </c>
    </row>
    <row r="5" spans="1:16" x14ac:dyDescent="0.45">
      <c r="A5" s="9" t="s">
        <v>48</v>
      </c>
    </row>
    <row r="6" spans="1:16" x14ac:dyDescent="0.45">
      <c r="A6" s="9" t="s">
        <v>64</v>
      </c>
    </row>
    <row r="7" spans="1:16" x14ac:dyDescent="0.45">
      <c r="A7" s="9" t="s">
        <v>3</v>
      </c>
    </row>
    <row r="9" spans="1:16" x14ac:dyDescent="0.45">
      <c r="A9" s="9" t="s">
        <v>4</v>
      </c>
      <c r="D9" s="12"/>
      <c r="F9" s="34" t="s">
        <v>5</v>
      </c>
      <c r="G9" s="34"/>
      <c r="H9" s="34"/>
      <c r="I9" s="34"/>
      <c r="J9" s="34"/>
      <c r="N9"/>
      <c r="O9"/>
      <c r="P9"/>
    </row>
    <row r="10" spans="1:16" x14ac:dyDescent="0.45">
      <c r="A10" s="9" t="s">
        <v>20</v>
      </c>
      <c r="D10" s="12"/>
      <c r="F10" s="34" t="s">
        <v>21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16" x14ac:dyDescent="0.45">
      <c r="F11" s="11"/>
    </row>
    <row r="13" spans="1:16" x14ac:dyDescent="0.45">
      <c r="A13" s="41" t="s">
        <v>7</v>
      </c>
      <c r="B13" s="41"/>
      <c r="C13" s="9" t="s">
        <v>6</v>
      </c>
    </row>
    <row r="14" spans="1:16" x14ac:dyDescent="0.45">
      <c r="C14" s="9" t="s">
        <v>8</v>
      </c>
    </row>
    <row r="16" spans="1:16" x14ac:dyDescent="0.45">
      <c r="C16" s="42" t="s">
        <v>24</v>
      </c>
      <c r="D16" s="42"/>
      <c r="E16" s="42" t="s">
        <v>14</v>
      </c>
      <c r="F16" s="42"/>
      <c r="J16" s="42" t="s">
        <v>24</v>
      </c>
      <c r="K16" s="42"/>
      <c r="L16" s="42" t="s">
        <v>14</v>
      </c>
      <c r="M16" s="42"/>
    </row>
    <row r="17" spans="1:13" ht="45" customHeight="1" x14ac:dyDescent="0.45">
      <c r="A17" s="9" t="s">
        <v>9</v>
      </c>
      <c r="B17" s="9" t="s">
        <v>10</v>
      </c>
      <c r="C17" s="13" t="s">
        <v>12</v>
      </c>
      <c r="D17" s="13" t="s">
        <v>13</v>
      </c>
      <c r="E17" s="13" t="s">
        <v>12</v>
      </c>
      <c r="F17" s="13" t="s">
        <v>13</v>
      </c>
      <c r="J17" s="13" t="s">
        <v>12</v>
      </c>
      <c r="K17" s="13" t="s">
        <v>13</v>
      </c>
      <c r="L17" s="13" t="s">
        <v>12</v>
      </c>
      <c r="M17" s="13" t="s">
        <v>13</v>
      </c>
    </row>
    <row r="18" spans="1:13" x14ac:dyDescent="0.45">
      <c r="B18" s="10">
        <v>1</v>
      </c>
      <c r="C18" s="15"/>
      <c r="D18" s="15"/>
      <c r="E18" s="15"/>
      <c r="F18" s="15"/>
      <c r="H18" s="43" t="s">
        <v>22</v>
      </c>
      <c r="I18" s="43"/>
      <c r="J18" s="12" t="e">
        <f>ROUND(AVERAGE(C28,C40,C52,C64,C76),1)</f>
        <v>#DIV/0!</v>
      </c>
      <c r="K18" s="12" t="e">
        <f>ROUND(AVERAGE(D28,D40,D52,D64,D76),0)</f>
        <v>#DIV/0!</v>
      </c>
      <c r="L18" s="12" t="e">
        <f>ROUND(AVERAGE(E28,E40,E52,E64,E76),1)</f>
        <v>#DIV/0!</v>
      </c>
      <c r="M18" s="12" t="e">
        <f>ROUND(AVERAGE(F28,F40,F52,F64,F76),0)</f>
        <v>#DIV/0!</v>
      </c>
    </row>
    <row r="19" spans="1:13" x14ac:dyDescent="0.45">
      <c r="B19" s="10">
        <v>2</v>
      </c>
      <c r="C19" s="15"/>
      <c r="D19" s="15"/>
      <c r="E19" s="15"/>
      <c r="F19" s="15"/>
      <c r="H19" s="14"/>
      <c r="I19" s="14" t="s">
        <v>67</v>
      </c>
      <c r="J19" s="12" t="e">
        <f>ROUND(STDEV(C28,C40,C52,C64,C76),2)</f>
        <v>#DIV/0!</v>
      </c>
      <c r="K19" s="12" t="e">
        <f t="shared" ref="K19:M19" si="0">ROUND(STDEV(D28,D40,D52,D64,D76),2)</f>
        <v>#DIV/0!</v>
      </c>
      <c r="L19" s="12" t="e">
        <f t="shared" si="0"/>
        <v>#DIV/0!</v>
      </c>
      <c r="M19" s="12" t="e">
        <f t="shared" si="0"/>
        <v>#DIV/0!</v>
      </c>
    </row>
    <row r="20" spans="1:13" x14ac:dyDescent="0.45">
      <c r="B20" s="10">
        <v>3</v>
      </c>
      <c r="C20" s="15"/>
      <c r="D20" s="15"/>
      <c r="E20" s="15"/>
      <c r="F20" s="15"/>
      <c r="H20" s="43" t="s">
        <v>23</v>
      </c>
      <c r="I20" s="43"/>
      <c r="J20" s="12" t="e">
        <f>ROUND(MIN(C28,C40,C52,C64,C76),1)</f>
        <v>#DIV/0!</v>
      </c>
      <c r="K20" s="12" t="e">
        <f>ROUND(MIN(D28,D40,D52,D64,D76),0)</f>
        <v>#DIV/0!</v>
      </c>
      <c r="L20" s="12" t="e">
        <f t="shared" ref="L20" si="1">ROUND(MIN(E28,E40,E52,E64,E76),1)</f>
        <v>#DIV/0!</v>
      </c>
      <c r="M20" s="12" t="e">
        <f>ROUND(MIN(F28,F40,F52,F64,F76),0)</f>
        <v>#DIV/0!</v>
      </c>
    </row>
    <row r="21" spans="1:13" x14ac:dyDescent="0.45">
      <c r="B21" s="10">
        <v>4</v>
      </c>
      <c r="C21" s="15"/>
      <c r="D21" s="15"/>
      <c r="E21" s="15"/>
      <c r="F21" s="15"/>
    </row>
    <row r="22" spans="1:13" x14ac:dyDescent="0.45">
      <c r="B22" s="10">
        <v>5</v>
      </c>
      <c r="C22" s="15"/>
      <c r="D22" s="15"/>
      <c r="E22" s="15"/>
      <c r="F22" s="15"/>
      <c r="I22" s="9" t="s">
        <v>27</v>
      </c>
    </row>
    <row r="23" spans="1:13" x14ac:dyDescent="0.45">
      <c r="B23" s="10">
        <v>6</v>
      </c>
      <c r="C23" s="15"/>
      <c r="D23" s="15"/>
      <c r="E23" s="15"/>
      <c r="F23" s="15"/>
      <c r="I23" s="14" t="s">
        <v>25</v>
      </c>
      <c r="J23" s="10">
        <v>34</v>
      </c>
      <c r="K23" s="10">
        <v>716</v>
      </c>
      <c r="L23" s="10">
        <v>36.5</v>
      </c>
      <c r="M23" s="10">
        <v>835</v>
      </c>
    </row>
    <row r="24" spans="1:13" x14ac:dyDescent="0.45">
      <c r="B24" s="10">
        <v>7</v>
      </c>
      <c r="C24" s="15"/>
      <c r="D24" s="15"/>
      <c r="E24" s="15"/>
      <c r="F24" s="15"/>
      <c r="I24" s="14" t="s">
        <v>26</v>
      </c>
      <c r="J24" s="10">
        <v>22.4</v>
      </c>
      <c r="K24" s="10">
        <v>603</v>
      </c>
      <c r="L24" s="10">
        <v>29.5</v>
      </c>
      <c r="M24" s="10">
        <v>757</v>
      </c>
    </row>
    <row r="25" spans="1:13" x14ac:dyDescent="0.45">
      <c r="B25" s="10">
        <v>8</v>
      </c>
      <c r="C25" s="15"/>
      <c r="D25" s="15"/>
      <c r="E25" s="15"/>
      <c r="F25" s="15"/>
    </row>
    <row r="26" spans="1:13" x14ac:dyDescent="0.45">
      <c r="B26" s="10">
        <v>9</v>
      </c>
      <c r="C26" s="15"/>
      <c r="D26" s="15"/>
      <c r="E26" s="15"/>
      <c r="F26" s="15"/>
    </row>
    <row r="27" spans="1:13" x14ac:dyDescent="0.45">
      <c r="B27" s="10">
        <v>10</v>
      </c>
      <c r="C27" s="15"/>
      <c r="D27" s="15"/>
      <c r="E27" s="15"/>
      <c r="F27" s="15"/>
      <c r="I27" s="9" t="s">
        <v>28</v>
      </c>
    </row>
    <row r="28" spans="1:13" x14ac:dyDescent="0.45">
      <c r="B28" s="10" t="s">
        <v>11</v>
      </c>
      <c r="C28" s="12" t="e">
        <f>AVERAGE(C18:C27)</f>
        <v>#DIV/0!</v>
      </c>
      <c r="D28" s="12" t="e">
        <f>AVERAGE(D18:D27)</f>
        <v>#DIV/0!</v>
      </c>
      <c r="E28" s="12" t="e">
        <f>AVERAGE(E18:E27)</f>
        <v>#DIV/0!</v>
      </c>
      <c r="F28" s="12" t="e">
        <f>AVERAGE(F18:F27)</f>
        <v>#DIV/0!</v>
      </c>
      <c r="I28" s="14" t="s">
        <v>25</v>
      </c>
      <c r="J28" s="12" t="e">
        <f>IF(J18&lt;J23,"Fail","Pass")</f>
        <v>#DIV/0!</v>
      </c>
      <c r="K28" s="12" t="e">
        <f>IF(K18&lt;K23,"Fail","Pass")</f>
        <v>#DIV/0!</v>
      </c>
      <c r="L28" s="12" t="e">
        <f>IF(L18&lt;L23,"Fail","Pass")</f>
        <v>#DIV/0!</v>
      </c>
      <c r="M28" s="12" t="e">
        <f>IF(M18&lt;M23,"Fail","Pass")</f>
        <v>#DIV/0!</v>
      </c>
    </row>
    <row r="29" spans="1:13" x14ac:dyDescent="0.45">
      <c r="C29" s="12"/>
      <c r="D29" s="12"/>
      <c r="E29" s="12"/>
      <c r="F29" s="12"/>
      <c r="I29" s="14" t="s">
        <v>26</v>
      </c>
      <c r="J29" s="12" t="e">
        <f>IF(J20&lt;J24,"Fail","Pass")</f>
        <v>#DIV/0!</v>
      </c>
      <c r="K29" s="12" t="e">
        <f>IF(K20&lt;K24,"Fail","Pass")</f>
        <v>#DIV/0!</v>
      </c>
      <c r="L29" s="12" t="e">
        <f>IF(L20&lt;L24,"Fail","Pass")</f>
        <v>#DIV/0!</v>
      </c>
      <c r="M29" s="12" t="e">
        <f>IF(M20&lt;M24,"Fail","Pass")</f>
        <v>#DIV/0!</v>
      </c>
    </row>
    <row r="30" spans="1:13" x14ac:dyDescent="0.45">
      <c r="A30" s="9" t="s">
        <v>15</v>
      </c>
      <c r="B30" s="10">
        <v>1</v>
      </c>
      <c r="C30" s="15"/>
      <c r="D30" s="15"/>
      <c r="E30" s="15"/>
      <c r="F30" s="15"/>
    </row>
    <row r="31" spans="1:13" x14ac:dyDescent="0.45">
      <c r="B31" s="10">
        <v>2</v>
      </c>
      <c r="C31" s="15"/>
      <c r="D31" s="15"/>
      <c r="E31" s="15"/>
      <c r="F31" s="15"/>
    </row>
    <row r="32" spans="1:13" x14ac:dyDescent="0.45">
      <c r="B32" s="10">
        <v>3</v>
      </c>
      <c r="C32" s="15"/>
      <c r="D32" s="15"/>
      <c r="E32" s="15"/>
      <c r="F32" s="15"/>
    </row>
    <row r="33" spans="1:6" x14ac:dyDescent="0.45">
      <c r="B33" s="10">
        <v>4</v>
      </c>
      <c r="C33" s="15"/>
      <c r="D33" s="15"/>
      <c r="E33" s="15"/>
      <c r="F33" s="15"/>
    </row>
    <row r="34" spans="1:6" x14ac:dyDescent="0.45">
      <c r="B34" s="10">
        <v>5</v>
      </c>
      <c r="C34" s="15"/>
      <c r="D34" s="15"/>
      <c r="E34" s="15"/>
      <c r="F34" s="15"/>
    </row>
    <row r="35" spans="1:6" x14ac:dyDescent="0.45">
      <c r="B35" s="10">
        <v>6</v>
      </c>
      <c r="C35" s="15"/>
      <c r="D35" s="15"/>
      <c r="E35" s="15"/>
      <c r="F35" s="15"/>
    </row>
    <row r="36" spans="1:6" x14ac:dyDescent="0.45">
      <c r="B36" s="10">
        <v>7</v>
      </c>
      <c r="C36" s="15"/>
      <c r="D36" s="15"/>
      <c r="E36" s="15"/>
      <c r="F36" s="15"/>
    </row>
    <row r="37" spans="1:6" x14ac:dyDescent="0.45">
      <c r="B37" s="10">
        <v>8</v>
      </c>
      <c r="C37" s="15"/>
      <c r="D37" s="15"/>
      <c r="E37" s="15"/>
      <c r="F37" s="15"/>
    </row>
    <row r="38" spans="1:6" x14ac:dyDescent="0.45">
      <c r="B38" s="10">
        <v>9</v>
      </c>
      <c r="C38" s="15"/>
      <c r="D38" s="15"/>
      <c r="E38" s="15"/>
      <c r="F38" s="15"/>
    </row>
    <row r="39" spans="1:6" x14ac:dyDescent="0.45">
      <c r="B39" s="10">
        <v>10</v>
      </c>
      <c r="C39" s="15"/>
      <c r="D39" s="15"/>
      <c r="E39" s="15"/>
      <c r="F39" s="15"/>
    </row>
    <row r="40" spans="1:6" x14ac:dyDescent="0.45">
      <c r="B40" s="10" t="s">
        <v>11</v>
      </c>
      <c r="C40" s="12" t="e">
        <f>AVERAGE(C30:C39)</f>
        <v>#DIV/0!</v>
      </c>
      <c r="D40" s="12" t="e">
        <f>AVERAGE(D30:D39)</f>
        <v>#DIV/0!</v>
      </c>
      <c r="E40" s="12" t="e">
        <f>AVERAGE(E30:E39)</f>
        <v>#DIV/0!</v>
      </c>
      <c r="F40" s="12" t="e">
        <f>AVERAGE(F30:F39)</f>
        <v>#DIV/0!</v>
      </c>
    </row>
    <row r="41" spans="1:6" x14ac:dyDescent="0.45">
      <c r="C41" s="12"/>
      <c r="D41" s="12"/>
      <c r="E41" s="12"/>
      <c r="F41" s="12"/>
    </row>
    <row r="42" spans="1:6" x14ac:dyDescent="0.45">
      <c r="A42" s="9" t="s">
        <v>16</v>
      </c>
      <c r="B42" s="10">
        <v>1</v>
      </c>
      <c r="C42" s="15"/>
      <c r="D42" s="15"/>
      <c r="E42" s="15"/>
      <c r="F42" s="15"/>
    </row>
    <row r="43" spans="1:6" x14ac:dyDescent="0.45">
      <c r="B43" s="10">
        <v>2</v>
      </c>
      <c r="C43" s="15"/>
      <c r="D43" s="15"/>
      <c r="E43" s="15"/>
      <c r="F43" s="15"/>
    </row>
    <row r="44" spans="1:6" x14ac:dyDescent="0.45">
      <c r="B44" s="10">
        <v>3</v>
      </c>
      <c r="C44" s="15"/>
      <c r="D44" s="15"/>
      <c r="E44" s="15"/>
      <c r="F44" s="15"/>
    </row>
    <row r="45" spans="1:6" x14ac:dyDescent="0.45">
      <c r="B45" s="10">
        <v>4</v>
      </c>
      <c r="C45" s="15"/>
      <c r="D45" s="15"/>
      <c r="E45" s="15"/>
      <c r="F45" s="15"/>
    </row>
    <row r="46" spans="1:6" x14ac:dyDescent="0.45">
      <c r="B46" s="10">
        <v>5</v>
      </c>
      <c r="C46" s="15"/>
      <c r="D46" s="15"/>
      <c r="E46" s="15"/>
      <c r="F46" s="15"/>
    </row>
    <row r="47" spans="1:6" x14ac:dyDescent="0.45">
      <c r="B47" s="10">
        <v>6</v>
      </c>
      <c r="C47" s="15"/>
      <c r="D47" s="15"/>
      <c r="E47" s="15"/>
      <c r="F47" s="15"/>
    </row>
    <row r="48" spans="1:6" x14ac:dyDescent="0.45">
      <c r="B48" s="10">
        <v>7</v>
      </c>
      <c r="C48" s="15"/>
      <c r="D48" s="15"/>
      <c r="E48" s="15"/>
      <c r="F48" s="15"/>
    </row>
    <row r="49" spans="1:6" x14ac:dyDescent="0.45">
      <c r="B49" s="10">
        <v>8</v>
      </c>
      <c r="C49" s="15"/>
      <c r="D49" s="15"/>
      <c r="E49" s="15"/>
      <c r="F49" s="15"/>
    </row>
    <row r="50" spans="1:6" x14ac:dyDescent="0.45">
      <c r="B50" s="10">
        <v>9</v>
      </c>
      <c r="C50" s="15"/>
      <c r="D50" s="15"/>
      <c r="E50" s="15"/>
      <c r="F50" s="15"/>
    </row>
    <row r="51" spans="1:6" x14ac:dyDescent="0.45">
      <c r="B51" s="10">
        <v>10</v>
      </c>
      <c r="C51" s="15"/>
      <c r="D51" s="15"/>
      <c r="E51" s="15"/>
      <c r="F51" s="15"/>
    </row>
    <row r="52" spans="1:6" x14ac:dyDescent="0.45">
      <c r="B52" s="10" t="s">
        <v>11</v>
      </c>
      <c r="C52" s="12" t="e">
        <f>AVERAGE(C42:C51)</f>
        <v>#DIV/0!</v>
      </c>
      <c r="D52" s="12" t="e">
        <f>AVERAGE(D42:D51)</f>
        <v>#DIV/0!</v>
      </c>
      <c r="E52" s="12" t="e">
        <f>AVERAGE(E42:E51)</f>
        <v>#DIV/0!</v>
      </c>
      <c r="F52" s="12" t="e">
        <f>AVERAGE(F42:F51)</f>
        <v>#DIV/0!</v>
      </c>
    </row>
    <row r="53" spans="1:6" x14ac:dyDescent="0.45">
      <c r="C53" s="12"/>
      <c r="D53" s="12"/>
      <c r="E53" s="12"/>
      <c r="F53" s="12"/>
    </row>
    <row r="54" spans="1:6" x14ac:dyDescent="0.45">
      <c r="A54" s="9" t="s">
        <v>17</v>
      </c>
      <c r="B54" s="10">
        <v>1</v>
      </c>
      <c r="C54" s="15"/>
      <c r="D54" s="15"/>
      <c r="E54" s="15"/>
      <c r="F54" s="15"/>
    </row>
    <row r="55" spans="1:6" x14ac:dyDescent="0.45">
      <c r="B55" s="10">
        <v>2</v>
      </c>
      <c r="C55" s="15"/>
      <c r="D55" s="15"/>
      <c r="E55" s="15"/>
      <c r="F55" s="15"/>
    </row>
    <row r="56" spans="1:6" x14ac:dyDescent="0.45">
      <c r="B56" s="10">
        <v>3</v>
      </c>
      <c r="C56" s="15"/>
      <c r="D56" s="15"/>
      <c r="E56" s="15"/>
      <c r="F56" s="15"/>
    </row>
    <row r="57" spans="1:6" x14ac:dyDescent="0.45">
      <c r="B57" s="10">
        <v>4</v>
      </c>
      <c r="C57" s="15"/>
      <c r="D57" s="15"/>
      <c r="E57" s="15"/>
      <c r="F57" s="15"/>
    </row>
    <row r="58" spans="1:6" x14ac:dyDescent="0.45">
      <c r="B58" s="10">
        <v>5</v>
      </c>
      <c r="C58" s="15"/>
      <c r="D58" s="15"/>
      <c r="E58" s="15"/>
      <c r="F58" s="15"/>
    </row>
    <row r="59" spans="1:6" x14ac:dyDescent="0.45">
      <c r="B59" s="10">
        <v>6</v>
      </c>
      <c r="C59" s="15"/>
      <c r="D59" s="15"/>
      <c r="E59" s="15"/>
      <c r="F59" s="15"/>
    </row>
    <row r="60" spans="1:6" x14ac:dyDescent="0.45">
      <c r="B60" s="10">
        <v>7</v>
      </c>
      <c r="C60" s="15"/>
      <c r="D60" s="15"/>
      <c r="E60" s="15"/>
      <c r="F60" s="15"/>
    </row>
    <row r="61" spans="1:6" x14ac:dyDescent="0.45">
      <c r="B61" s="10">
        <v>8</v>
      </c>
      <c r="C61" s="15"/>
      <c r="D61" s="15"/>
      <c r="E61" s="15"/>
      <c r="F61" s="15"/>
    </row>
    <row r="62" spans="1:6" x14ac:dyDescent="0.45">
      <c r="B62" s="10">
        <v>9</v>
      </c>
      <c r="C62" s="15"/>
      <c r="D62" s="15"/>
      <c r="E62" s="15"/>
      <c r="F62" s="15"/>
    </row>
    <row r="63" spans="1:6" x14ac:dyDescent="0.45">
      <c r="B63" s="10">
        <v>10</v>
      </c>
      <c r="C63" s="15"/>
      <c r="D63" s="15"/>
      <c r="E63" s="15"/>
      <c r="F63" s="15"/>
    </row>
    <row r="64" spans="1:6" x14ac:dyDescent="0.45">
      <c r="B64" s="10" t="s">
        <v>11</v>
      </c>
      <c r="C64" s="12" t="e">
        <f>AVERAGE(C54:C63)</f>
        <v>#DIV/0!</v>
      </c>
      <c r="D64" s="12" t="e">
        <f>AVERAGE(D54:D63)</f>
        <v>#DIV/0!</v>
      </c>
      <c r="E64" s="12" t="e">
        <f>AVERAGE(E54:E63)</f>
        <v>#DIV/0!</v>
      </c>
      <c r="F64" s="12" t="e">
        <f>AVERAGE(F54:F63)</f>
        <v>#DIV/0!</v>
      </c>
    </row>
    <row r="65" spans="1:6" x14ac:dyDescent="0.45">
      <c r="C65" s="12"/>
      <c r="D65" s="12"/>
      <c r="E65" s="12"/>
      <c r="F65" s="12"/>
    </row>
    <row r="66" spans="1:6" x14ac:dyDescent="0.45">
      <c r="A66" s="9" t="s">
        <v>18</v>
      </c>
      <c r="B66" s="10">
        <v>1</v>
      </c>
      <c r="C66" s="15"/>
      <c r="D66" s="15"/>
      <c r="E66" s="15"/>
      <c r="F66" s="15"/>
    </row>
    <row r="67" spans="1:6" x14ac:dyDescent="0.45">
      <c r="B67" s="10">
        <v>2</v>
      </c>
      <c r="C67" s="15"/>
      <c r="D67" s="15"/>
      <c r="E67" s="15"/>
      <c r="F67" s="15"/>
    </row>
    <row r="68" spans="1:6" x14ac:dyDescent="0.45">
      <c r="B68" s="10">
        <v>3</v>
      </c>
      <c r="C68" s="15"/>
      <c r="D68" s="15"/>
      <c r="E68" s="15"/>
      <c r="F68" s="15"/>
    </row>
    <row r="69" spans="1:6" x14ac:dyDescent="0.45">
      <c r="B69" s="10">
        <v>4</v>
      </c>
      <c r="C69" s="15"/>
      <c r="D69" s="15"/>
      <c r="E69" s="15"/>
      <c r="F69" s="15"/>
    </row>
    <row r="70" spans="1:6" x14ac:dyDescent="0.45">
      <c r="B70" s="10">
        <v>5</v>
      </c>
      <c r="C70" s="15"/>
      <c r="D70" s="15"/>
      <c r="E70" s="15"/>
      <c r="F70" s="15"/>
    </row>
    <row r="71" spans="1:6" x14ac:dyDescent="0.45">
      <c r="B71" s="10">
        <v>6</v>
      </c>
      <c r="C71" s="15"/>
      <c r="D71" s="15"/>
      <c r="E71" s="15"/>
      <c r="F71" s="15"/>
    </row>
    <row r="72" spans="1:6" x14ac:dyDescent="0.45">
      <c r="B72" s="10">
        <v>7</v>
      </c>
      <c r="C72" s="15"/>
      <c r="D72" s="15"/>
      <c r="E72" s="15"/>
      <c r="F72" s="15"/>
    </row>
    <row r="73" spans="1:6" x14ac:dyDescent="0.45">
      <c r="B73" s="10">
        <v>8</v>
      </c>
      <c r="C73" s="15"/>
      <c r="D73" s="15"/>
      <c r="E73" s="15"/>
      <c r="F73" s="15"/>
    </row>
    <row r="74" spans="1:6" x14ac:dyDescent="0.45">
      <c r="B74" s="10">
        <v>9</v>
      </c>
      <c r="C74" s="15"/>
      <c r="D74" s="15"/>
      <c r="E74" s="15"/>
      <c r="F74" s="15"/>
    </row>
    <row r="75" spans="1:6" x14ac:dyDescent="0.45">
      <c r="B75" s="10">
        <v>10</v>
      </c>
      <c r="C75" s="15"/>
      <c r="D75" s="15"/>
      <c r="E75" s="15"/>
      <c r="F75" s="15"/>
    </row>
    <row r="76" spans="1:6" x14ac:dyDescent="0.45">
      <c r="B76" s="10" t="s">
        <v>11</v>
      </c>
      <c r="C76" s="12" t="e">
        <f>AVERAGE(C66:C75)</f>
        <v>#DIV/0!</v>
      </c>
      <c r="D76" s="12" t="e">
        <f>AVERAGE(D66:D75)</f>
        <v>#DIV/0!</v>
      </c>
      <c r="E76" s="12" t="e">
        <f>AVERAGE(E66:E75)</f>
        <v>#DIV/0!</v>
      </c>
      <c r="F76" s="12" t="e">
        <f>AVERAGE(F66:F75)</f>
        <v>#DIV/0!</v>
      </c>
    </row>
  </sheetData>
  <sheetProtection algorithmName="SHA-512" hashValue="CyutFVkc/78gGRH3KTuApas48gGauc8wGiqJHIUtcA6jJlhY7sCPSxws2WYJLGoxMuxZ3IiMRE1FYalQI+qPSA==" saltValue="hfEqR4o/jX5nZ7rHNKDZog==" spinCount="100000" sheet="1" objects="1" scenarios="1"/>
  <mergeCells count="9">
    <mergeCell ref="H18:I18"/>
    <mergeCell ref="F9:J9"/>
    <mergeCell ref="F10:P10"/>
    <mergeCell ref="H20:I20"/>
    <mergeCell ref="A13:B13"/>
    <mergeCell ref="C16:D16"/>
    <mergeCell ref="E16:F16"/>
    <mergeCell ref="J16:K16"/>
    <mergeCell ref="L16:M16"/>
  </mergeCells>
  <conditionalFormatting sqref="J28:M29">
    <cfRule type="cellIs" dxfId="9" priority="1" operator="equal">
      <formula>"Pass"</formula>
    </cfRule>
    <cfRule type="cellIs" dxfId="8" priority="2" operator="equal">
      <formula>"Fail"</formula>
    </cfRule>
  </conditionalFormatting>
  <hyperlinks>
    <hyperlink ref="C3" r:id="rId1" display="mailto:wrapstandard@cotton.org" xr:uid="{D1B306F5-4C69-44DD-9005-1C566729D9DA}"/>
    <hyperlink ref="F9" r:id="rId2" xr:uid="{1241B7ED-33CE-42A0-83D7-C7C3F772CE31}"/>
    <hyperlink ref="F10" r:id="rId3" xr:uid="{D4B939AA-B48A-4032-AFD0-F662DFD54E5C}"/>
  </hyperlinks>
  <pageMargins left="0.7" right="0.7" top="0.75" bottom="0.75" header="0.3" footer="0.3"/>
  <pageSetup orientation="portrait" r:id="rId4"/>
  <ignoredErrors>
    <ignoredError sqref="K18 K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8BD6F-E22A-4BF1-A453-5882CD69712F}">
  <dimension ref="A1:P76"/>
  <sheetViews>
    <sheetView topLeftCell="A7" workbookViewId="0">
      <selection activeCell="F44" sqref="F44"/>
    </sheetView>
  </sheetViews>
  <sheetFormatPr defaultRowHeight="14.25" x14ac:dyDescent="0.45"/>
  <cols>
    <col min="1" max="1" width="10.73046875" customWidth="1"/>
    <col min="2" max="2" width="13.1328125" customWidth="1"/>
    <col min="3" max="4" width="13.86328125" customWidth="1"/>
    <col min="7" max="7" width="20.86328125" customWidth="1"/>
    <col min="8" max="9" width="14.265625" customWidth="1"/>
  </cols>
  <sheetData>
    <row r="1" spans="1:16" x14ac:dyDescent="0.45">
      <c r="A1" t="s">
        <v>0</v>
      </c>
    </row>
    <row r="2" spans="1:16" x14ac:dyDescent="0.45">
      <c r="A2" t="s">
        <v>1</v>
      </c>
    </row>
    <row r="3" spans="1:16" x14ac:dyDescent="0.45">
      <c r="A3" t="s">
        <v>2</v>
      </c>
      <c r="C3" s="1" t="s">
        <v>19</v>
      </c>
    </row>
    <row r="5" spans="1:16" x14ac:dyDescent="0.45">
      <c r="A5" t="s">
        <v>48</v>
      </c>
    </row>
    <row r="6" spans="1:16" x14ac:dyDescent="0.45">
      <c r="A6" t="s">
        <v>64</v>
      </c>
    </row>
    <row r="7" spans="1:16" x14ac:dyDescent="0.45">
      <c r="A7" t="s">
        <v>3</v>
      </c>
    </row>
    <row r="9" spans="1:16" x14ac:dyDescent="0.45">
      <c r="A9" s="9" t="s">
        <v>4</v>
      </c>
      <c r="B9" s="9"/>
      <c r="C9" s="9"/>
      <c r="D9" s="12"/>
      <c r="E9" s="9"/>
      <c r="F9" s="34" t="s">
        <v>5</v>
      </c>
      <c r="G9" s="34"/>
      <c r="H9" s="34"/>
      <c r="I9" s="34"/>
      <c r="J9" s="34"/>
      <c r="K9" s="9"/>
      <c r="L9" s="9"/>
      <c r="M9" s="9"/>
    </row>
    <row r="10" spans="1:16" x14ac:dyDescent="0.45">
      <c r="A10" s="9" t="s">
        <v>20</v>
      </c>
      <c r="B10" s="9"/>
      <c r="C10" s="9"/>
      <c r="D10" s="12"/>
      <c r="E10" s="9"/>
      <c r="F10" s="34" t="s">
        <v>21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3" spans="1:16" x14ac:dyDescent="0.45">
      <c r="A13" s="45" t="s">
        <v>7</v>
      </c>
      <c r="B13" s="45"/>
      <c r="C13" t="s">
        <v>37</v>
      </c>
    </row>
    <row r="14" spans="1:16" x14ac:dyDescent="0.45">
      <c r="C14" t="s">
        <v>38</v>
      </c>
    </row>
    <row r="16" spans="1:16" ht="39.75" customHeight="1" x14ac:dyDescent="0.45">
      <c r="C16" s="7" t="s">
        <v>39</v>
      </c>
      <c r="D16" s="7" t="s">
        <v>40</v>
      </c>
      <c r="H16" s="7" t="s">
        <v>39</v>
      </c>
      <c r="I16" s="7" t="s">
        <v>40</v>
      </c>
    </row>
    <row r="17" spans="1:9" ht="45" customHeight="1" x14ac:dyDescent="0.45">
      <c r="A17" t="s">
        <v>9</v>
      </c>
      <c r="B17" t="s">
        <v>10</v>
      </c>
      <c r="C17" s="4" t="s">
        <v>12</v>
      </c>
      <c r="D17" s="4" t="s">
        <v>12</v>
      </c>
      <c r="H17" s="4" t="s">
        <v>12</v>
      </c>
      <c r="I17" s="4" t="s">
        <v>12</v>
      </c>
    </row>
    <row r="18" spans="1:9" x14ac:dyDescent="0.45">
      <c r="B18" s="2">
        <v>1</v>
      </c>
      <c r="C18" s="15"/>
      <c r="D18" s="15"/>
      <c r="F18" s="44" t="s">
        <v>22</v>
      </c>
      <c r="G18" s="44"/>
      <c r="H18" s="23" t="e">
        <f>AVERAGE(C28,C40,C52,C64,C76)</f>
        <v>#DIV/0!</v>
      </c>
      <c r="I18" s="23" t="e">
        <f>AVERAGE(D28,D40,D52,D64,D76)</f>
        <v>#DIV/0!</v>
      </c>
    </row>
    <row r="19" spans="1:9" x14ac:dyDescent="0.45">
      <c r="B19" s="2">
        <v>2</v>
      </c>
      <c r="C19" s="15"/>
      <c r="D19" s="15"/>
      <c r="F19" s="5"/>
      <c r="G19" s="5" t="s">
        <v>67</v>
      </c>
      <c r="H19" s="22" t="e">
        <f>STDEV(C28,C40,C52,C64,C76)</f>
        <v>#DIV/0!</v>
      </c>
      <c r="I19" s="22" t="e">
        <f>STDEV(D28,D40,D52,D64,D76)</f>
        <v>#DIV/0!</v>
      </c>
    </row>
    <row r="20" spans="1:9" x14ac:dyDescent="0.45">
      <c r="B20" s="2">
        <v>3</v>
      </c>
      <c r="C20" s="15"/>
      <c r="D20" s="15"/>
      <c r="F20" s="44" t="s">
        <v>23</v>
      </c>
      <c r="G20" s="44"/>
      <c r="H20" s="23" t="e">
        <f>MIN(C28,C40,C52,C64,C76)</f>
        <v>#DIV/0!</v>
      </c>
      <c r="I20" s="23" t="e">
        <f>MIN(D28,D40,D52,D64,D76)</f>
        <v>#DIV/0!</v>
      </c>
    </row>
    <row r="21" spans="1:9" x14ac:dyDescent="0.45">
      <c r="B21" s="2">
        <v>4</v>
      </c>
      <c r="C21" s="15"/>
      <c r="D21" s="15"/>
      <c r="H21" s="2"/>
      <c r="I21" s="2"/>
    </row>
    <row r="22" spans="1:9" x14ac:dyDescent="0.45">
      <c r="B22" s="2">
        <v>5</v>
      </c>
      <c r="C22" s="15"/>
      <c r="D22" s="15"/>
      <c r="G22" t="s">
        <v>27</v>
      </c>
      <c r="H22" s="2"/>
      <c r="I22" s="2"/>
    </row>
    <row r="23" spans="1:9" x14ac:dyDescent="0.45">
      <c r="B23" s="2">
        <v>6</v>
      </c>
      <c r="C23" s="15"/>
      <c r="D23" s="15"/>
      <c r="G23" s="5" t="s">
        <v>25</v>
      </c>
      <c r="H23" s="8">
        <v>5</v>
      </c>
      <c r="I23" s="8">
        <v>5.7</v>
      </c>
    </row>
    <row r="24" spans="1:9" x14ac:dyDescent="0.45">
      <c r="B24" s="2">
        <v>7</v>
      </c>
      <c r="C24" s="15"/>
      <c r="D24" s="15"/>
      <c r="G24" s="5" t="s">
        <v>26</v>
      </c>
      <c r="H24" s="8">
        <v>4.7</v>
      </c>
      <c r="I24" s="8">
        <v>5.2</v>
      </c>
    </row>
    <row r="25" spans="1:9" x14ac:dyDescent="0.45">
      <c r="B25" s="2">
        <v>8</v>
      </c>
      <c r="C25" s="15"/>
      <c r="D25" s="15"/>
      <c r="H25" s="2"/>
      <c r="I25" s="2"/>
    </row>
    <row r="26" spans="1:9" x14ac:dyDescent="0.45">
      <c r="B26" s="2">
        <v>9</v>
      </c>
      <c r="C26" s="15"/>
      <c r="D26" s="15"/>
      <c r="H26" s="2"/>
      <c r="I26" s="2"/>
    </row>
    <row r="27" spans="1:9" x14ac:dyDescent="0.45">
      <c r="B27" s="2">
        <v>10</v>
      </c>
      <c r="C27" s="15"/>
      <c r="D27" s="15"/>
      <c r="G27" t="s">
        <v>28</v>
      </c>
      <c r="H27" s="2"/>
      <c r="I27" s="2"/>
    </row>
    <row r="28" spans="1:9" x14ac:dyDescent="0.45">
      <c r="B28" s="2" t="s">
        <v>11</v>
      </c>
      <c r="C28" s="3" t="e">
        <f>AVERAGE(C18:C27)</f>
        <v>#DIV/0!</v>
      </c>
      <c r="D28" s="3" t="e">
        <f>AVERAGE(D18:D27)</f>
        <v>#DIV/0!</v>
      </c>
      <c r="G28" s="5" t="s">
        <v>25</v>
      </c>
      <c r="H28" s="2" t="e">
        <f>IF(H18&lt;H23,"Fail","Pass")</f>
        <v>#DIV/0!</v>
      </c>
      <c r="I28" s="2" t="e">
        <f>IF(I18&lt;I23,"Fail","Pass")</f>
        <v>#DIV/0!</v>
      </c>
    </row>
    <row r="29" spans="1:9" x14ac:dyDescent="0.45">
      <c r="C29" s="3"/>
      <c r="D29" s="3"/>
      <c r="G29" s="5" t="s">
        <v>26</v>
      </c>
      <c r="H29" s="2" t="e">
        <f>IF(H20&lt;H24,"Fail","Pass")</f>
        <v>#DIV/0!</v>
      </c>
      <c r="I29" s="2" t="e">
        <f>IF(I20&lt;I24,"Fail","Pass")</f>
        <v>#DIV/0!</v>
      </c>
    </row>
    <row r="30" spans="1:9" x14ac:dyDescent="0.45">
      <c r="A30" t="s">
        <v>15</v>
      </c>
      <c r="B30" s="2">
        <v>1</v>
      </c>
      <c r="C30" s="15"/>
      <c r="D30" s="15"/>
    </row>
    <row r="31" spans="1:9" x14ac:dyDescent="0.45">
      <c r="B31" s="2">
        <v>2</v>
      </c>
      <c r="C31" s="15"/>
      <c r="D31" s="15"/>
    </row>
    <row r="32" spans="1:9" x14ac:dyDescent="0.45">
      <c r="B32" s="2">
        <v>3</v>
      </c>
      <c r="C32" s="15"/>
      <c r="D32" s="15"/>
    </row>
    <row r="33" spans="1:4" x14ac:dyDescent="0.45">
      <c r="B33" s="2">
        <v>4</v>
      </c>
      <c r="C33" s="15"/>
      <c r="D33" s="15"/>
    </row>
    <row r="34" spans="1:4" x14ac:dyDescent="0.45">
      <c r="B34" s="2">
        <v>5</v>
      </c>
      <c r="C34" s="15"/>
      <c r="D34" s="15"/>
    </row>
    <row r="35" spans="1:4" x14ac:dyDescent="0.45">
      <c r="B35" s="2">
        <v>6</v>
      </c>
      <c r="C35" s="15"/>
      <c r="D35" s="15"/>
    </row>
    <row r="36" spans="1:4" x14ac:dyDescent="0.45">
      <c r="B36" s="2">
        <v>7</v>
      </c>
      <c r="C36" s="15"/>
      <c r="D36" s="15"/>
    </row>
    <row r="37" spans="1:4" x14ac:dyDescent="0.45">
      <c r="B37" s="2">
        <v>8</v>
      </c>
      <c r="C37" s="15"/>
      <c r="D37" s="15"/>
    </row>
    <row r="38" spans="1:4" x14ac:dyDescent="0.45">
      <c r="B38" s="2">
        <v>9</v>
      </c>
      <c r="C38" s="15"/>
      <c r="D38" s="15"/>
    </row>
    <row r="39" spans="1:4" x14ac:dyDescent="0.45">
      <c r="B39" s="2">
        <v>10</v>
      </c>
      <c r="C39" s="15"/>
      <c r="D39" s="15"/>
    </row>
    <row r="40" spans="1:4" x14ac:dyDescent="0.45">
      <c r="B40" s="2" t="s">
        <v>11</v>
      </c>
      <c r="C40" s="3" t="e">
        <f>AVERAGE(C30:C39)</f>
        <v>#DIV/0!</v>
      </c>
      <c r="D40" s="3" t="e">
        <f>AVERAGE(D30:D39)</f>
        <v>#DIV/0!</v>
      </c>
    </row>
    <row r="41" spans="1:4" x14ac:dyDescent="0.45">
      <c r="C41" s="3"/>
      <c r="D41" s="3"/>
    </row>
    <row r="42" spans="1:4" x14ac:dyDescent="0.45">
      <c r="A42" t="s">
        <v>16</v>
      </c>
      <c r="B42" s="2">
        <v>1</v>
      </c>
      <c r="C42" s="15"/>
      <c r="D42" s="15"/>
    </row>
    <row r="43" spans="1:4" x14ac:dyDescent="0.45">
      <c r="B43" s="2">
        <v>2</v>
      </c>
      <c r="C43" s="15"/>
      <c r="D43" s="15"/>
    </row>
    <row r="44" spans="1:4" x14ac:dyDescent="0.45">
      <c r="B44" s="2">
        <v>3</v>
      </c>
      <c r="C44" s="15"/>
      <c r="D44" s="15"/>
    </row>
    <row r="45" spans="1:4" x14ac:dyDescent="0.45">
      <c r="B45" s="2">
        <v>4</v>
      </c>
      <c r="C45" s="15"/>
      <c r="D45" s="15"/>
    </row>
    <row r="46" spans="1:4" x14ac:dyDescent="0.45">
      <c r="B46" s="2">
        <v>5</v>
      </c>
      <c r="C46" s="15"/>
      <c r="D46" s="15"/>
    </row>
    <row r="47" spans="1:4" x14ac:dyDescent="0.45">
      <c r="B47" s="2">
        <v>6</v>
      </c>
      <c r="C47" s="15"/>
      <c r="D47" s="15"/>
    </row>
    <row r="48" spans="1:4" x14ac:dyDescent="0.45">
      <c r="B48" s="2">
        <v>7</v>
      </c>
      <c r="C48" s="15"/>
      <c r="D48" s="15"/>
    </row>
    <row r="49" spans="1:4" x14ac:dyDescent="0.45">
      <c r="B49" s="2">
        <v>8</v>
      </c>
      <c r="C49" s="15"/>
      <c r="D49" s="15"/>
    </row>
    <row r="50" spans="1:4" x14ac:dyDescent="0.45">
      <c r="B50" s="2">
        <v>9</v>
      </c>
      <c r="C50" s="15"/>
      <c r="D50" s="15"/>
    </row>
    <row r="51" spans="1:4" x14ac:dyDescent="0.45">
      <c r="B51" s="2">
        <v>10</v>
      </c>
      <c r="C51" s="15"/>
      <c r="D51" s="15"/>
    </row>
    <row r="52" spans="1:4" x14ac:dyDescent="0.45">
      <c r="B52" s="2" t="s">
        <v>11</v>
      </c>
      <c r="C52" s="3" t="e">
        <f>AVERAGE(C42:C51)</f>
        <v>#DIV/0!</v>
      </c>
      <c r="D52" s="3" t="e">
        <f>AVERAGE(D42:D51)</f>
        <v>#DIV/0!</v>
      </c>
    </row>
    <row r="53" spans="1:4" x14ac:dyDescent="0.45">
      <c r="C53" s="3"/>
      <c r="D53" s="3"/>
    </row>
    <row r="54" spans="1:4" x14ac:dyDescent="0.45">
      <c r="A54" t="s">
        <v>17</v>
      </c>
      <c r="B54" s="2">
        <v>1</v>
      </c>
      <c r="C54" s="15"/>
      <c r="D54" s="15"/>
    </row>
    <row r="55" spans="1:4" x14ac:dyDescent="0.45">
      <c r="B55" s="2">
        <v>2</v>
      </c>
      <c r="C55" s="15"/>
      <c r="D55" s="15"/>
    </row>
    <row r="56" spans="1:4" x14ac:dyDescent="0.45">
      <c r="B56" s="2">
        <v>3</v>
      </c>
      <c r="C56" s="15"/>
      <c r="D56" s="15"/>
    </row>
    <row r="57" spans="1:4" x14ac:dyDescent="0.45">
      <c r="B57" s="2">
        <v>4</v>
      </c>
      <c r="C57" s="15"/>
      <c r="D57" s="15"/>
    </row>
    <row r="58" spans="1:4" x14ac:dyDescent="0.45">
      <c r="B58" s="2">
        <v>5</v>
      </c>
      <c r="C58" s="15"/>
      <c r="D58" s="15"/>
    </row>
    <row r="59" spans="1:4" x14ac:dyDescent="0.45">
      <c r="B59" s="2">
        <v>6</v>
      </c>
      <c r="C59" s="15"/>
      <c r="D59" s="15"/>
    </row>
    <row r="60" spans="1:4" x14ac:dyDescent="0.45">
      <c r="B60" s="2">
        <v>7</v>
      </c>
      <c r="C60" s="15"/>
      <c r="D60" s="15"/>
    </row>
    <row r="61" spans="1:4" x14ac:dyDescent="0.45">
      <c r="B61" s="2">
        <v>8</v>
      </c>
      <c r="C61" s="15"/>
      <c r="D61" s="15"/>
    </row>
    <row r="62" spans="1:4" x14ac:dyDescent="0.45">
      <c r="B62" s="2">
        <v>9</v>
      </c>
      <c r="C62" s="15"/>
      <c r="D62" s="15"/>
    </row>
    <row r="63" spans="1:4" x14ac:dyDescent="0.45">
      <c r="B63" s="2">
        <v>10</v>
      </c>
      <c r="C63" s="15"/>
      <c r="D63" s="15"/>
    </row>
    <row r="64" spans="1:4" x14ac:dyDescent="0.45">
      <c r="B64" s="2" t="s">
        <v>11</v>
      </c>
      <c r="C64" s="3" t="e">
        <f>AVERAGE(C54:C63)</f>
        <v>#DIV/0!</v>
      </c>
      <c r="D64" s="3" t="e">
        <f>AVERAGE(D54:D63)</f>
        <v>#DIV/0!</v>
      </c>
    </row>
    <row r="65" spans="1:4" x14ac:dyDescent="0.45">
      <c r="C65" s="3"/>
      <c r="D65" s="3"/>
    </row>
    <row r="66" spans="1:4" x14ac:dyDescent="0.45">
      <c r="A66" t="s">
        <v>18</v>
      </c>
      <c r="B66" s="2">
        <v>1</v>
      </c>
      <c r="C66" s="15"/>
      <c r="D66" s="15"/>
    </row>
    <row r="67" spans="1:4" x14ac:dyDescent="0.45">
      <c r="B67" s="2">
        <v>2</v>
      </c>
      <c r="C67" s="15"/>
      <c r="D67" s="15"/>
    </row>
    <row r="68" spans="1:4" x14ac:dyDescent="0.45">
      <c r="B68" s="2">
        <v>3</v>
      </c>
      <c r="C68" s="15"/>
      <c r="D68" s="15"/>
    </row>
    <row r="69" spans="1:4" x14ac:dyDescent="0.45">
      <c r="B69" s="2">
        <v>4</v>
      </c>
      <c r="C69" s="15"/>
      <c r="D69" s="15"/>
    </row>
    <row r="70" spans="1:4" x14ac:dyDescent="0.45">
      <c r="B70" s="2">
        <v>5</v>
      </c>
      <c r="C70" s="15"/>
      <c r="D70" s="15"/>
    </row>
    <row r="71" spans="1:4" x14ac:dyDescent="0.45">
      <c r="B71" s="2">
        <v>6</v>
      </c>
      <c r="C71" s="15"/>
      <c r="D71" s="15"/>
    </row>
    <row r="72" spans="1:4" x14ac:dyDescent="0.45">
      <c r="B72" s="2">
        <v>7</v>
      </c>
      <c r="C72" s="15"/>
      <c r="D72" s="15"/>
    </row>
    <row r="73" spans="1:4" x14ac:dyDescent="0.45">
      <c r="B73" s="2">
        <v>8</v>
      </c>
      <c r="C73" s="15"/>
      <c r="D73" s="15"/>
    </row>
    <row r="74" spans="1:4" x14ac:dyDescent="0.45">
      <c r="B74" s="2">
        <v>9</v>
      </c>
      <c r="C74" s="15"/>
      <c r="D74" s="15"/>
    </row>
    <row r="75" spans="1:4" x14ac:dyDescent="0.45">
      <c r="B75" s="2">
        <v>10</v>
      </c>
      <c r="C75" s="15"/>
      <c r="D75" s="15"/>
    </row>
    <row r="76" spans="1:4" x14ac:dyDescent="0.45">
      <c r="B76" s="2" t="s">
        <v>11</v>
      </c>
      <c r="C76" s="3" t="e">
        <f>AVERAGE(C66:C75)</f>
        <v>#DIV/0!</v>
      </c>
      <c r="D76" s="3" t="e">
        <f>AVERAGE(D66:D75)</f>
        <v>#DIV/0!</v>
      </c>
    </row>
  </sheetData>
  <sheetProtection algorithmName="SHA-512" hashValue="/dkeIMYqJ2GUZKnEktdetpQoIYCmlc8M7MpEulsReRz5gu+nhyYVuv8MhpL29mcITf17t88m3uGSpb++JCe2wA==" saltValue="w/UO8bpF7/hQtKAJQpQq4g==" spinCount="100000" sheet="1" objects="1" scenarios="1"/>
  <mergeCells count="5">
    <mergeCell ref="F20:G20"/>
    <mergeCell ref="A13:B13"/>
    <mergeCell ref="F18:G18"/>
    <mergeCell ref="F9:J9"/>
    <mergeCell ref="F10:P10"/>
  </mergeCells>
  <conditionalFormatting sqref="H28:I29">
    <cfRule type="cellIs" dxfId="7" priority="1" operator="equal">
      <formula>"Pass"</formula>
    </cfRule>
    <cfRule type="cellIs" dxfId="6" priority="2" operator="equal">
      <formula>"Fail"</formula>
    </cfRule>
  </conditionalFormatting>
  <hyperlinks>
    <hyperlink ref="C3" r:id="rId1" display="mailto:wrapstandard@cotton.org" xr:uid="{42904F1E-B7B3-4B99-A7F4-A248629C5938}"/>
    <hyperlink ref="F9" r:id="rId2" xr:uid="{13977EC3-9E59-4CE6-8844-ECDB8EC3CE8B}"/>
    <hyperlink ref="F10" r:id="rId3" xr:uid="{092101C6-C12A-49BE-9665-6A3C46BDBD86}"/>
  </hyperlinks>
  <pageMargins left="0.7" right="0.7" top="0.75" bottom="0.75" header="0.3" footer="0.3"/>
  <pageSetup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A0E64-1750-444D-B758-B4A9E79D8875}">
  <dimension ref="A1:P76"/>
  <sheetViews>
    <sheetView workbookViewId="0">
      <selection activeCell="C66" sqref="C66:F70"/>
    </sheetView>
  </sheetViews>
  <sheetFormatPr defaultRowHeight="14.25" x14ac:dyDescent="0.45"/>
  <cols>
    <col min="1" max="1" width="10.73046875" customWidth="1"/>
    <col min="2" max="2" width="13.1328125" customWidth="1"/>
    <col min="3" max="3" width="11" customWidth="1"/>
    <col min="4" max="4" width="11" style="2" customWidth="1"/>
    <col min="5" max="6" width="11" customWidth="1"/>
    <col min="9" max="9" width="20.86328125" customWidth="1"/>
    <col min="10" max="13" width="10.86328125" customWidth="1"/>
  </cols>
  <sheetData>
    <row r="1" spans="1:16" x14ac:dyDescent="0.45">
      <c r="A1" t="s">
        <v>0</v>
      </c>
    </row>
    <row r="2" spans="1:16" x14ac:dyDescent="0.45">
      <c r="A2" t="s">
        <v>1</v>
      </c>
    </row>
    <row r="3" spans="1:16" x14ac:dyDescent="0.45">
      <c r="A3" t="s">
        <v>2</v>
      </c>
      <c r="C3" s="1" t="s">
        <v>19</v>
      </c>
    </row>
    <row r="5" spans="1:16" x14ac:dyDescent="0.45">
      <c r="A5" t="s">
        <v>48</v>
      </c>
    </row>
    <row r="6" spans="1:16" x14ac:dyDescent="0.45">
      <c r="A6" t="s">
        <v>64</v>
      </c>
    </row>
    <row r="7" spans="1:16" x14ac:dyDescent="0.45">
      <c r="A7" t="s">
        <v>3</v>
      </c>
    </row>
    <row r="9" spans="1:16" x14ac:dyDescent="0.45">
      <c r="A9" s="9" t="s">
        <v>4</v>
      </c>
      <c r="B9" s="9"/>
      <c r="C9" s="9"/>
      <c r="D9" s="12"/>
      <c r="E9" s="9"/>
      <c r="F9" s="34" t="s">
        <v>5</v>
      </c>
      <c r="G9" s="34"/>
      <c r="H9" s="34"/>
      <c r="I9" s="34"/>
      <c r="J9" s="34"/>
      <c r="K9" s="9"/>
      <c r="L9" s="9"/>
      <c r="M9" s="9"/>
    </row>
    <row r="10" spans="1:16" x14ac:dyDescent="0.45">
      <c r="A10" s="9" t="s">
        <v>20</v>
      </c>
      <c r="B10" s="9"/>
      <c r="C10" s="9"/>
      <c r="D10" s="12"/>
      <c r="E10" s="9"/>
      <c r="F10" s="34" t="s">
        <v>21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16" x14ac:dyDescent="0.45">
      <c r="F11" s="1"/>
    </row>
    <row r="13" spans="1:16" x14ac:dyDescent="0.45">
      <c r="A13" s="45" t="s">
        <v>7</v>
      </c>
      <c r="B13" s="45"/>
      <c r="C13" t="s">
        <v>35</v>
      </c>
    </row>
    <row r="14" spans="1:16" x14ac:dyDescent="0.45">
      <c r="C14" t="s">
        <v>36</v>
      </c>
    </row>
    <row r="16" spans="1:16" ht="39" customHeight="1" x14ac:dyDescent="0.45">
      <c r="C16" s="46" t="s">
        <v>39</v>
      </c>
      <c r="D16" s="47"/>
      <c r="E16" s="46" t="s">
        <v>40</v>
      </c>
      <c r="F16" s="47"/>
      <c r="J16" s="46" t="s">
        <v>39</v>
      </c>
      <c r="K16" s="47"/>
      <c r="L16" s="46" t="s">
        <v>40</v>
      </c>
      <c r="M16" s="47"/>
    </row>
    <row r="17" spans="1:13" ht="45" customHeight="1" x14ac:dyDescent="0.45">
      <c r="A17" t="s">
        <v>9</v>
      </c>
      <c r="B17" t="s">
        <v>10</v>
      </c>
      <c r="C17" s="4" t="s">
        <v>42</v>
      </c>
      <c r="D17" s="4" t="s">
        <v>41</v>
      </c>
      <c r="E17" s="4" t="s">
        <v>42</v>
      </c>
      <c r="F17" s="4" t="s">
        <v>41</v>
      </c>
      <c r="J17" s="4" t="s">
        <v>42</v>
      </c>
      <c r="K17" s="4" t="s">
        <v>41</v>
      </c>
      <c r="L17" s="4" t="s">
        <v>42</v>
      </c>
      <c r="M17" s="4" t="s">
        <v>41</v>
      </c>
    </row>
    <row r="18" spans="1:13" x14ac:dyDescent="0.45">
      <c r="B18" s="2">
        <v>1</v>
      </c>
      <c r="C18" s="15"/>
      <c r="D18" s="15"/>
      <c r="E18" s="15"/>
      <c r="F18" s="15"/>
      <c r="H18" s="44" t="s">
        <v>22</v>
      </c>
      <c r="I18" s="44"/>
      <c r="J18" s="2" t="e">
        <f>ROUND(AVERAGE(C28,C40,C52,C64,C76),1)</f>
        <v>#DIV/0!</v>
      </c>
      <c r="K18" s="2" t="e">
        <f>ROUND(AVERAGE(D28,D40,D52,D64,D76),1)</f>
        <v>#DIV/0!</v>
      </c>
      <c r="L18" s="8" t="e">
        <f>ROUND(AVERAGE(E28,E40,E52,E64,E76),1)</f>
        <v>#DIV/0!</v>
      </c>
      <c r="M18" s="2" t="e">
        <f>ROUND(AVERAGE(F28,F40,F52,F64,F76),1)</f>
        <v>#DIV/0!</v>
      </c>
    </row>
    <row r="19" spans="1:13" x14ac:dyDescent="0.45">
      <c r="B19" s="2">
        <v>2</v>
      </c>
      <c r="C19" s="15"/>
      <c r="D19" s="15"/>
      <c r="E19" s="15"/>
      <c r="F19" s="15"/>
      <c r="H19" s="5"/>
      <c r="I19" s="5" t="s">
        <v>67</v>
      </c>
      <c r="J19" s="2" t="e">
        <f>ROUND(STDEV(C28,C40,C52,C64,C76),2)</f>
        <v>#DIV/0!</v>
      </c>
      <c r="K19" s="3" t="e">
        <f t="shared" ref="K19:M19" si="0">ROUND(STDEV(D28,D40,D52,D64,D76),2)</f>
        <v>#DIV/0!</v>
      </c>
      <c r="L19" s="3" t="e">
        <f t="shared" si="0"/>
        <v>#DIV/0!</v>
      </c>
      <c r="M19" s="3" t="e">
        <f t="shared" si="0"/>
        <v>#DIV/0!</v>
      </c>
    </row>
    <row r="20" spans="1:13" x14ac:dyDescent="0.45">
      <c r="B20" s="2">
        <v>3</v>
      </c>
      <c r="C20" s="15"/>
      <c r="D20" s="15"/>
      <c r="E20" s="15"/>
      <c r="F20" s="15"/>
      <c r="H20" s="44" t="s">
        <v>23</v>
      </c>
      <c r="I20" s="44"/>
      <c r="J20" s="2" t="s">
        <v>44</v>
      </c>
      <c r="K20" s="2" t="e">
        <f>ROUND(MIN(D28,D40,D52,D64,D76),1)</f>
        <v>#DIV/0!</v>
      </c>
      <c r="L20" s="2" t="s">
        <v>44</v>
      </c>
      <c r="M20" s="2" t="e">
        <f>ROUND(MIN(F28,F40,F52,F64,F76),1)</f>
        <v>#DIV/0!</v>
      </c>
    </row>
    <row r="21" spans="1:13" x14ac:dyDescent="0.45">
      <c r="B21" s="2">
        <v>4</v>
      </c>
      <c r="C21" s="15"/>
      <c r="D21" s="15"/>
      <c r="E21" s="15"/>
      <c r="F21" s="15"/>
      <c r="I21" s="5" t="s">
        <v>43</v>
      </c>
      <c r="J21" s="2" t="e">
        <f>ROUND(MAX(C28,C40,C52,C64,C76),1)</f>
        <v>#DIV/0!</v>
      </c>
      <c r="K21" s="2" t="s">
        <v>44</v>
      </c>
      <c r="L21" s="2" t="e">
        <f>ROUND(MAX(E28,E40,E52,E64,E76),1)</f>
        <v>#DIV/0!</v>
      </c>
      <c r="M21" s="2" t="s">
        <v>44</v>
      </c>
    </row>
    <row r="22" spans="1:13" x14ac:dyDescent="0.45">
      <c r="B22" s="2">
        <v>5</v>
      </c>
      <c r="C22" s="15"/>
      <c r="D22" s="15"/>
      <c r="E22" s="15"/>
      <c r="F22" s="15"/>
      <c r="J22" s="2"/>
      <c r="K22" s="2"/>
      <c r="L22" s="2"/>
      <c r="M22" s="2"/>
    </row>
    <row r="23" spans="1:13" x14ac:dyDescent="0.45">
      <c r="B23" s="2">
        <v>6</v>
      </c>
      <c r="C23" s="15"/>
      <c r="D23" s="15"/>
      <c r="E23" s="15"/>
      <c r="F23" s="15"/>
      <c r="I23" t="s">
        <v>27</v>
      </c>
      <c r="J23" s="2"/>
      <c r="K23" s="2"/>
      <c r="L23" s="2"/>
      <c r="M23" s="2"/>
    </row>
    <row r="24" spans="1:13" x14ac:dyDescent="0.45">
      <c r="B24" s="2">
        <v>7</v>
      </c>
      <c r="C24" s="15"/>
      <c r="D24" s="15"/>
      <c r="E24" s="15"/>
      <c r="F24" s="15"/>
      <c r="I24" s="5" t="s">
        <v>25</v>
      </c>
      <c r="J24" s="2">
        <v>53.9</v>
      </c>
      <c r="K24" s="2">
        <v>161.80000000000001</v>
      </c>
      <c r="L24" s="8">
        <v>52</v>
      </c>
      <c r="M24" s="2">
        <v>167.4</v>
      </c>
    </row>
    <row r="25" spans="1:13" x14ac:dyDescent="0.45">
      <c r="B25" s="2">
        <v>8</v>
      </c>
      <c r="C25" s="15"/>
      <c r="D25" s="15"/>
      <c r="E25" s="15"/>
      <c r="F25" s="15"/>
      <c r="I25" s="5" t="s">
        <v>26</v>
      </c>
      <c r="J25" s="2">
        <v>55.1</v>
      </c>
      <c r="K25" s="2">
        <v>158.69999999999999</v>
      </c>
      <c r="L25" s="2">
        <v>52.9</v>
      </c>
      <c r="M25" s="2">
        <v>164.6</v>
      </c>
    </row>
    <row r="26" spans="1:13" x14ac:dyDescent="0.45">
      <c r="B26" s="2">
        <v>9</v>
      </c>
      <c r="C26" s="15"/>
      <c r="D26" s="15"/>
      <c r="E26" s="15"/>
      <c r="F26" s="15"/>
      <c r="J26" s="2"/>
      <c r="K26" s="2"/>
      <c r="L26" s="2"/>
      <c r="M26" s="2"/>
    </row>
    <row r="27" spans="1:13" x14ac:dyDescent="0.45">
      <c r="B27" s="2">
        <v>10</v>
      </c>
      <c r="C27" s="15"/>
      <c r="D27" s="15"/>
      <c r="E27" s="15"/>
      <c r="F27" s="15"/>
      <c r="J27" s="2"/>
      <c r="K27" s="2"/>
      <c r="L27" s="2"/>
      <c r="M27" s="2"/>
    </row>
    <row r="28" spans="1:13" x14ac:dyDescent="0.45">
      <c r="B28" s="2" t="s">
        <v>11</v>
      </c>
      <c r="C28" s="2" t="e">
        <f>AVERAGE(C18:C27)</f>
        <v>#DIV/0!</v>
      </c>
      <c r="D28" s="2" t="e">
        <f>AVERAGE(D18:D27)</f>
        <v>#DIV/0!</v>
      </c>
      <c r="E28" s="2" t="e">
        <f>AVERAGE(E18:E27)</f>
        <v>#DIV/0!</v>
      </c>
      <c r="F28" s="2" t="e">
        <f>AVERAGE(F18:F27)</f>
        <v>#DIV/0!</v>
      </c>
      <c r="I28" t="s">
        <v>28</v>
      </c>
      <c r="J28" s="2"/>
      <c r="K28" s="2"/>
      <c r="L28" s="2"/>
      <c r="M28" s="2"/>
    </row>
    <row r="29" spans="1:13" x14ac:dyDescent="0.45">
      <c r="C29" s="2"/>
      <c r="E29" s="2"/>
      <c r="F29" s="2"/>
      <c r="I29" t="s">
        <v>25</v>
      </c>
      <c r="J29" s="2" t="e">
        <f>IF(J18&gt;J24,"Fail","Pass")</f>
        <v>#DIV/0!</v>
      </c>
      <c r="K29" s="2" t="e">
        <f>IF(K18&lt;K24,"Fail","Pass")</f>
        <v>#DIV/0!</v>
      </c>
      <c r="L29" s="2" t="e">
        <f>IF(L18&gt;L24,"Fail","Pass")</f>
        <v>#DIV/0!</v>
      </c>
      <c r="M29" s="2" t="e">
        <f>IF(M18&lt;M24,"Fail","Pass")</f>
        <v>#DIV/0!</v>
      </c>
    </row>
    <row r="30" spans="1:13" x14ac:dyDescent="0.45">
      <c r="A30" t="s">
        <v>15</v>
      </c>
      <c r="B30" s="2">
        <v>1</v>
      </c>
      <c r="C30" s="15"/>
      <c r="D30" s="15"/>
      <c r="E30" s="15"/>
      <c r="F30" s="15"/>
      <c r="I30" t="s">
        <v>26</v>
      </c>
      <c r="J30" s="2" t="e">
        <f>IF(J21&gt;J25,"Fail","Pass")</f>
        <v>#DIV/0!</v>
      </c>
      <c r="K30" s="2" t="e">
        <f>IF(K20&lt;K25,"Fail","Pass")</f>
        <v>#DIV/0!</v>
      </c>
      <c r="L30" s="2" t="e">
        <f>IF(L21&gt;L25,"Fail","Pass")</f>
        <v>#DIV/0!</v>
      </c>
      <c r="M30" s="2" t="e">
        <f>IF(M20&lt;M25,"Fail","Pass")</f>
        <v>#DIV/0!</v>
      </c>
    </row>
    <row r="31" spans="1:13" x14ac:dyDescent="0.45">
      <c r="B31" s="2">
        <v>2</v>
      </c>
      <c r="C31" s="15"/>
      <c r="D31" s="15"/>
      <c r="E31" s="15"/>
      <c r="F31" s="15"/>
    </row>
    <row r="32" spans="1:13" x14ac:dyDescent="0.45">
      <c r="B32" s="2">
        <v>3</v>
      </c>
      <c r="C32" s="15"/>
      <c r="D32" s="15"/>
      <c r="E32" s="15"/>
      <c r="F32" s="15"/>
    </row>
    <row r="33" spans="1:6" x14ac:dyDescent="0.45">
      <c r="B33" s="2">
        <v>4</v>
      </c>
      <c r="C33" s="15"/>
      <c r="D33" s="15"/>
      <c r="E33" s="15"/>
      <c r="F33" s="15"/>
    </row>
    <row r="34" spans="1:6" x14ac:dyDescent="0.45">
      <c r="B34" s="2">
        <v>5</v>
      </c>
      <c r="C34" s="15"/>
      <c r="D34" s="15"/>
      <c r="E34" s="15"/>
      <c r="F34" s="15"/>
    </row>
    <row r="35" spans="1:6" x14ac:dyDescent="0.45">
      <c r="B35" s="2">
        <v>6</v>
      </c>
      <c r="C35" s="15"/>
      <c r="D35" s="15"/>
      <c r="E35" s="15"/>
      <c r="F35" s="15"/>
    </row>
    <row r="36" spans="1:6" x14ac:dyDescent="0.45">
      <c r="B36" s="2">
        <v>7</v>
      </c>
      <c r="C36" s="15"/>
      <c r="D36" s="15"/>
      <c r="E36" s="15"/>
      <c r="F36" s="15"/>
    </row>
    <row r="37" spans="1:6" x14ac:dyDescent="0.45">
      <c r="B37" s="2">
        <v>8</v>
      </c>
      <c r="C37" s="15"/>
      <c r="D37" s="15"/>
      <c r="E37" s="15"/>
      <c r="F37" s="15"/>
    </row>
    <row r="38" spans="1:6" x14ac:dyDescent="0.45">
      <c r="B38" s="2">
        <v>9</v>
      </c>
      <c r="C38" s="15"/>
      <c r="D38" s="15"/>
      <c r="E38" s="15"/>
      <c r="F38" s="15"/>
    </row>
    <row r="39" spans="1:6" x14ac:dyDescent="0.45">
      <c r="B39" s="2">
        <v>10</v>
      </c>
      <c r="C39" s="15"/>
      <c r="D39" s="15"/>
      <c r="E39" s="15"/>
      <c r="F39" s="15"/>
    </row>
    <row r="40" spans="1:6" x14ac:dyDescent="0.45">
      <c r="B40" s="2" t="s">
        <v>11</v>
      </c>
      <c r="C40" s="2" t="e">
        <f>AVERAGE(C30:C39)</f>
        <v>#DIV/0!</v>
      </c>
      <c r="D40" s="2" t="e">
        <f>AVERAGE(D30:D39)</f>
        <v>#DIV/0!</v>
      </c>
      <c r="E40" s="2" t="e">
        <f>AVERAGE(E30:E39)</f>
        <v>#DIV/0!</v>
      </c>
      <c r="F40" s="2" t="e">
        <f>AVERAGE(F30:F39)</f>
        <v>#DIV/0!</v>
      </c>
    </row>
    <row r="41" spans="1:6" x14ac:dyDescent="0.45">
      <c r="C41" s="2"/>
      <c r="E41" s="2"/>
      <c r="F41" s="2"/>
    </row>
    <row r="42" spans="1:6" x14ac:dyDescent="0.45">
      <c r="A42" t="s">
        <v>16</v>
      </c>
      <c r="B42" s="2">
        <v>1</v>
      </c>
      <c r="C42" s="15"/>
      <c r="D42" s="15"/>
      <c r="E42" s="15"/>
      <c r="F42" s="15"/>
    </row>
    <row r="43" spans="1:6" x14ac:dyDescent="0.45">
      <c r="B43" s="2">
        <v>2</v>
      </c>
      <c r="C43" s="15"/>
      <c r="D43" s="15"/>
      <c r="E43" s="15"/>
      <c r="F43" s="15"/>
    </row>
    <row r="44" spans="1:6" x14ac:dyDescent="0.45">
      <c r="B44" s="2">
        <v>3</v>
      </c>
      <c r="C44" s="15"/>
      <c r="D44" s="15"/>
      <c r="E44" s="15"/>
      <c r="F44" s="15"/>
    </row>
    <row r="45" spans="1:6" x14ac:dyDescent="0.45">
      <c r="B45" s="2">
        <v>4</v>
      </c>
      <c r="C45" s="15"/>
      <c r="D45" s="15"/>
      <c r="E45" s="15"/>
      <c r="F45" s="15"/>
    </row>
    <row r="46" spans="1:6" x14ac:dyDescent="0.45">
      <c r="B46" s="2">
        <v>5</v>
      </c>
      <c r="C46" s="15"/>
      <c r="D46" s="15"/>
      <c r="E46" s="15"/>
      <c r="F46" s="15"/>
    </row>
    <row r="47" spans="1:6" x14ac:dyDescent="0.45">
      <c r="B47" s="2">
        <v>6</v>
      </c>
      <c r="C47" s="15"/>
      <c r="D47" s="15"/>
      <c r="E47" s="15"/>
      <c r="F47" s="15"/>
    </row>
    <row r="48" spans="1:6" x14ac:dyDescent="0.45">
      <c r="B48" s="2">
        <v>7</v>
      </c>
      <c r="C48" s="15"/>
      <c r="D48" s="15"/>
      <c r="E48" s="15"/>
      <c r="F48" s="15"/>
    </row>
    <row r="49" spans="1:6" x14ac:dyDescent="0.45">
      <c r="B49" s="2">
        <v>8</v>
      </c>
      <c r="C49" s="15"/>
      <c r="D49" s="15"/>
      <c r="E49" s="15"/>
      <c r="F49" s="15"/>
    </row>
    <row r="50" spans="1:6" x14ac:dyDescent="0.45">
      <c r="B50" s="2">
        <v>9</v>
      </c>
      <c r="C50" s="15"/>
      <c r="D50" s="15"/>
      <c r="E50" s="15"/>
      <c r="F50" s="15"/>
    </row>
    <row r="51" spans="1:6" x14ac:dyDescent="0.45">
      <c r="B51" s="2">
        <v>10</v>
      </c>
      <c r="C51" s="15"/>
      <c r="D51" s="15"/>
      <c r="E51" s="15"/>
      <c r="F51" s="15"/>
    </row>
    <row r="52" spans="1:6" x14ac:dyDescent="0.45">
      <c r="B52" s="2" t="s">
        <v>11</v>
      </c>
      <c r="C52" s="2" t="e">
        <f>AVERAGE(C42:C51)</f>
        <v>#DIV/0!</v>
      </c>
      <c r="D52" s="2" t="e">
        <f>AVERAGE(D42:D51)</f>
        <v>#DIV/0!</v>
      </c>
      <c r="E52" s="2" t="e">
        <f>AVERAGE(E42:E51)</f>
        <v>#DIV/0!</v>
      </c>
      <c r="F52" s="2" t="e">
        <f>AVERAGE(F42:F51)</f>
        <v>#DIV/0!</v>
      </c>
    </row>
    <row r="53" spans="1:6" x14ac:dyDescent="0.45">
      <c r="C53" s="2"/>
      <c r="E53" s="2"/>
      <c r="F53" s="2"/>
    </row>
    <row r="54" spans="1:6" x14ac:dyDescent="0.45">
      <c r="A54" t="s">
        <v>17</v>
      </c>
      <c r="B54" s="2">
        <v>1</v>
      </c>
      <c r="C54" s="15"/>
      <c r="D54" s="15"/>
      <c r="E54" s="15"/>
      <c r="F54" s="15"/>
    </row>
    <row r="55" spans="1:6" x14ac:dyDescent="0.45">
      <c r="B55" s="2">
        <v>2</v>
      </c>
      <c r="C55" s="15"/>
      <c r="D55" s="15"/>
      <c r="E55" s="15"/>
      <c r="F55" s="15"/>
    </row>
    <row r="56" spans="1:6" x14ac:dyDescent="0.45">
      <c r="B56" s="2">
        <v>3</v>
      </c>
      <c r="C56" s="15"/>
      <c r="D56" s="15"/>
      <c r="E56" s="15"/>
      <c r="F56" s="15"/>
    </row>
    <row r="57" spans="1:6" x14ac:dyDescent="0.45">
      <c r="B57" s="2">
        <v>4</v>
      </c>
      <c r="C57" s="15"/>
      <c r="D57" s="15"/>
      <c r="E57" s="15"/>
      <c r="F57" s="15"/>
    </row>
    <row r="58" spans="1:6" x14ac:dyDescent="0.45">
      <c r="B58" s="2">
        <v>5</v>
      </c>
      <c r="C58" s="15"/>
      <c r="D58" s="15"/>
      <c r="E58" s="15"/>
      <c r="F58" s="15"/>
    </row>
    <row r="59" spans="1:6" x14ac:dyDescent="0.45">
      <c r="B59" s="2">
        <v>6</v>
      </c>
      <c r="C59" s="15"/>
      <c r="D59" s="15"/>
      <c r="E59" s="15"/>
      <c r="F59" s="15"/>
    </row>
    <row r="60" spans="1:6" x14ac:dyDescent="0.45">
      <c r="B60" s="2">
        <v>7</v>
      </c>
      <c r="C60" s="15"/>
      <c r="D60" s="15"/>
      <c r="E60" s="15"/>
      <c r="F60" s="15"/>
    </row>
    <row r="61" spans="1:6" x14ac:dyDescent="0.45">
      <c r="B61" s="2">
        <v>8</v>
      </c>
      <c r="C61" s="15"/>
      <c r="D61" s="15"/>
      <c r="E61" s="15"/>
      <c r="F61" s="15"/>
    </row>
    <row r="62" spans="1:6" x14ac:dyDescent="0.45">
      <c r="B62" s="2">
        <v>9</v>
      </c>
      <c r="C62" s="15"/>
      <c r="D62" s="15"/>
      <c r="E62" s="15"/>
      <c r="F62" s="15"/>
    </row>
    <row r="63" spans="1:6" x14ac:dyDescent="0.45">
      <c r="B63" s="2">
        <v>10</v>
      </c>
      <c r="C63" s="15"/>
      <c r="D63" s="15"/>
      <c r="E63" s="15"/>
      <c r="F63" s="15"/>
    </row>
    <row r="64" spans="1:6" x14ac:dyDescent="0.45">
      <c r="B64" s="2" t="s">
        <v>11</v>
      </c>
      <c r="C64" s="2" t="e">
        <f>AVERAGE(C54:C63)</f>
        <v>#DIV/0!</v>
      </c>
      <c r="D64" s="2" t="e">
        <f>AVERAGE(D54:D63)</f>
        <v>#DIV/0!</v>
      </c>
      <c r="E64" s="2" t="e">
        <f>AVERAGE(E54:E63)</f>
        <v>#DIV/0!</v>
      </c>
      <c r="F64" s="2" t="e">
        <f>AVERAGE(F54:F63)</f>
        <v>#DIV/0!</v>
      </c>
    </row>
    <row r="65" spans="1:6" x14ac:dyDescent="0.45">
      <c r="C65" s="2"/>
      <c r="E65" s="2"/>
      <c r="F65" s="2"/>
    </row>
    <row r="66" spans="1:6" x14ac:dyDescent="0.45">
      <c r="A66" t="s">
        <v>18</v>
      </c>
      <c r="B66" s="2">
        <v>1</v>
      </c>
      <c r="C66" s="15"/>
      <c r="D66" s="15"/>
      <c r="E66" s="15"/>
      <c r="F66" s="15"/>
    </row>
    <row r="67" spans="1:6" x14ac:dyDescent="0.45">
      <c r="B67" s="2">
        <v>2</v>
      </c>
      <c r="C67" s="15"/>
      <c r="D67" s="15"/>
      <c r="E67" s="15"/>
      <c r="F67" s="15"/>
    </row>
    <row r="68" spans="1:6" x14ac:dyDescent="0.45">
      <c r="B68" s="2">
        <v>3</v>
      </c>
      <c r="C68" s="15"/>
      <c r="D68" s="15"/>
      <c r="E68" s="15"/>
      <c r="F68" s="15"/>
    </row>
    <row r="69" spans="1:6" x14ac:dyDescent="0.45">
      <c r="B69" s="2">
        <v>4</v>
      </c>
      <c r="C69" s="15"/>
      <c r="D69" s="15"/>
      <c r="E69" s="15"/>
      <c r="F69" s="15"/>
    </row>
    <row r="70" spans="1:6" x14ac:dyDescent="0.45">
      <c r="B70" s="2">
        <v>5</v>
      </c>
      <c r="C70" s="15"/>
      <c r="D70" s="15"/>
      <c r="E70" s="15"/>
      <c r="F70" s="15"/>
    </row>
    <row r="71" spans="1:6" x14ac:dyDescent="0.45">
      <c r="B71" s="2">
        <v>6</v>
      </c>
      <c r="C71" s="15"/>
      <c r="D71" s="15"/>
      <c r="E71" s="15"/>
      <c r="F71" s="15"/>
    </row>
    <row r="72" spans="1:6" x14ac:dyDescent="0.45">
      <c r="B72" s="2">
        <v>7</v>
      </c>
      <c r="C72" s="15"/>
      <c r="D72" s="15"/>
      <c r="E72" s="15"/>
      <c r="F72" s="15"/>
    </row>
    <row r="73" spans="1:6" x14ac:dyDescent="0.45">
      <c r="B73" s="2">
        <v>8</v>
      </c>
      <c r="C73" s="15"/>
      <c r="D73" s="15"/>
      <c r="E73" s="15"/>
      <c r="F73" s="15"/>
    </row>
    <row r="74" spans="1:6" x14ac:dyDescent="0.45">
      <c r="B74" s="2">
        <v>9</v>
      </c>
      <c r="C74" s="15"/>
      <c r="D74" s="15"/>
      <c r="E74" s="15"/>
      <c r="F74" s="15"/>
    </row>
    <row r="75" spans="1:6" x14ac:dyDescent="0.45">
      <c r="B75" s="2">
        <v>10</v>
      </c>
      <c r="C75" s="15"/>
      <c r="D75" s="15"/>
      <c r="E75" s="15"/>
      <c r="F75" s="15"/>
    </row>
    <row r="76" spans="1:6" x14ac:dyDescent="0.45">
      <c r="B76" s="2" t="s">
        <v>11</v>
      </c>
      <c r="C76" s="2" t="e">
        <f>AVERAGE(C66:C75)</f>
        <v>#DIV/0!</v>
      </c>
      <c r="D76" s="2" t="e">
        <f>AVERAGE(D66:D75)</f>
        <v>#DIV/0!</v>
      </c>
      <c r="E76" s="2" t="e">
        <f>AVERAGE(E66:E75)</f>
        <v>#DIV/0!</v>
      </c>
      <c r="F76" s="2" t="e">
        <f>AVERAGE(F66:F75)</f>
        <v>#DIV/0!</v>
      </c>
    </row>
  </sheetData>
  <sheetProtection algorithmName="SHA-512" hashValue="n0zf0aopejUZhPojszWVvjkBbPP9aAr7D9c5ZksV9qCMgflMAjLByodwVv6KXuJOT+zf7BqLZcKyggGPf+SjVg==" saltValue="mafT1OmKqZoe9OSpZbh1xg==" spinCount="100000" sheet="1" objects="1" scenarios="1"/>
  <mergeCells count="9">
    <mergeCell ref="H18:I18"/>
    <mergeCell ref="F9:J9"/>
    <mergeCell ref="F10:P10"/>
    <mergeCell ref="H20:I20"/>
    <mergeCell ref="A13:B13"/>
    <mergeCell ref="C16:D16"/>
    <mergeCell ref="E16:F16"/>
    <mergeCell ref="J16:K16"/>
    <mergeCell ref="L16:M16"/>
  </mergeCells>
  <conditionalFormatting sqref="J29:M30">
    <cfRule type="cellIs" dxfId="5" priority="1" operator="equal">
      <formula>"Pass"</formula>
    </cfRule>
    <cfRule type="cellIs" dxfId="4" priority="2" operator="equal">
      <formula>"Fail"</formula>
    </cfRule>
  </conditionalFormatting>
  <hyperlinks>
    <hyperlink ref="C3" r:id="rId1" display="mailto:wrapstandard@cotton.org" xr:uid="{8F217D0D-1C75-4594-8A6F-FEB8B44EE996}"/>
    <hyperlink ref="F9" r:id="rId2" xr:uid="{5CE5AD3C-7895-447B-A91E-0D345EF52C3F}"/>
    <hyperlink ref="F10" r:id="rId3" xr:uid="{15AD6888-23DF-43DA-AC7A-7DAD46BC8724}"/>
  </hyperlinks>
  <pageMargins left="0.7" right="0.7" top="0.75" bottom="0.75" header="0.3" footer="0.3"/>
  <pageSetup orientation="portrait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4F710-1E4F-4F61-A105-7A02E1BFFE03}">
  <dimension ref="A1:P55"/>
  <sheetViews>
    <sheetView workbookViewId="0">
      <selection activeCell="C18" sqref="C18:G27"/>
    </sheetView>
  </sheetViews>
  <sheetFormatPr defaultRowHeight="14.25" x14ac:dyDescent="0.45"/>
  <cols>
    <col min="1" max="1" width="10.73046875" customWidth="1"/>
    <col min="2" max="2" width="13.1328125" customWidth="1"/>
    <col min="3" max="3" width="9.73046875" customWidth="1"/>
    <col min="4" max="4" width="10.59765625" style="2" customWidth="1"/>
    <col min="5" max="5" width="10.265625" customWidth="1"/>
    <col min="6" max="6" width="10.3984375" customWidth="1"/>
  </cols>
  <sheetData>
    <row r="1" spans="1:16" x14ac:dyDescent="0.45">
      <c r="A1" t="s">
        <v>0</v>
      </c>
    </row>
    <row r="2" spans="1:16" x14ac:dyDescent="0.45">
      <c r="A2" t="s">
        <v>1</v>
      </c>
    </row>
    <row r="3" spans="1:16" x14ac:dyDescent="0.45">
      <c r="A3" t="s">
        <v>2</v>
      </c>
      <c r="C3" s="1" t="s">
        <v>19</v>
      </c>
    </row>
    <row r="5" spans="1:16" x14ac:dyDescent="0.45">
      <c r="A5" t="s">
        <v>48</v>
      </c>
    </row>
    <row r="6" spans="1:16" x14ac:dyDescent="0.45">
      <c r="A6" t="s">
        <v>64</v>
      </c>
    </row>
    <row r="7" spans="1:16" x14ac:dyDescent="0.45">
      <c r="A7" t="s">
        <v>3</v>
      </c>
    </row>
    <row r="9" spans="1:16" x14ac:dyDescent="0.45">
      <c r="A9" s="9" t="s">
        <v>4</v>
      </c>
      <c r="B9" s="9"/>
      <c r="C9" s="9"/>
      <c r="D9" s="12"/>
      <c r="E9" s="9"/>
      <c r="F9" s="34" t="s">
        <v>5</v>
      </c>
      <c r="G9" s="34"/>
      <c r="H9" s="34"/>
      <c r="I9" s="34"/>
      <c r="J9" s="34"/>
      <c r="K9" s="9"/>
      <c r="L9" s="9"/>
      <c r="M9" s="9"/>
    </row>
    <row r="10" spans="1:16" x14ac:dyDescent="0.45">
      <c r="A10" s="9" t="s">
        <v>20</v>
      </c>
      <c r="B10" s="9"/>
      <c r="C10" s="9"/>
      <c r="D10" s="12"/>
      <c r="E10" s="9"/>
      <c r="F10" s="34" t="s">
        <v>21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16" x14ac:dyDescent="0.45">
      <c r="F11" s="1"/>
    </row>
    <row r="13" spans="1:16" x14ac:dyDescent="0.45">
      <c r="A13" s="45" t="s">
        <v>7</v>
      </c>
      <c r="B13" s="45"/>
      <c r="C13" t="s">
        <v>45</v>
      </c>
    </row>
    <row r="14" spans="1:16" x14ac:dyDescent="0.45">
      <c r="C14" t="s">
        <v>34</v>
      </c>
    </row>
    <row r="16" spans="1:16" x14ac:dyDescent="0.45">
      <c r="C16" s="6" t="s">
        <v>9</v>
      </c>
      <c r="D16" s="6" t="s">
        <v>15</v>
      </c>
      <c r="E16" s="6" t="s">
        <v>16</v>
      </c>
      <c r="F16" s="6" t="s">
        <v>17</v>
      </c>
      <c r="G16" s="6" t="s">
        <v>18</v>
      </c>
    </row>
    <row r="17" spans="2:7" x14ac:dyDescent="0.45">
      <c r="B17" t="s">
        <v>31</v>
      </c>
      <c r="C17" s="2" t="s">
        <v>46</v>
      </c>
      <c r="D17" s="2" t="s">
        <v>46</v>
      </c>
      <c r="E17" s="2" t="s">
        <v>46</v>
      </c>
      <c r="F17" s="2" t="s">
        <v>46</v>
      </c>
      <c r="G17" s="2" t="s">
        <v>46</v>
      </c>
    </row>
    <row r="18" spans="2:7" x14ac:dyDescent="0.45">
      <c r="B18" s="3">
        <v>1</v>
      </c>
      <c r="C18" s="15"/>
      <c r="D18" s="15"/>
      <c r="E18" s="15"/>
      <c r="F18" s="15"/>
      <c r="G18" s="15"/>
    </row>
    <row r="19" spans="2:7" x14ac:dyDescent="0.45">
      <c r="B19" s="3">
        <v>2</v>
      </c>
      <c r="C19" s="15"/>
      <c r="D19" s="15"/>
      <c r="E19" s="15"/>
      <c r="F19" s="15"/>
      <c r="G19" s="15"/>
    </row>
    <row r="20" spans="2:7" x14ac:dyDescent="0.45">
      <c r="B20" s="3">
        <v>3</v>
      </c>
      <c r="C20" s="15"/>
      <c r="D20" s="15"/>
      <c r="E20" s="15"/>
      <c r="F20" s="15"/>
      <c r="G20" s="15"/>
    </row>
    <row r="21" spans="2:7" x14ac:dyDescent="0.45">
      <c r="B21" s="3">
        <v>4</v>
      </c>
      <c r="C21" s="15"/>
      <c r="D21" s="15"/>
      <c r="E21" s="15"/>
      <c r="F21" s="15"/>
      <c r="G21" s="15"/>
    </row>
    <row r="22" spans="2:7" x14ac:dyDescent="0.45">
      <c r="B22" s="3">
        <v>5</v>
      </c>
      <c r="C22" s="15"/>
      <c r="D22" s="15"/>
      <c r="E22" s="15"/>
      <c r="F22" s="15"/>
      <c r="G22" s="15"/>
    </row>
    <row r="23" spans="2:7" x14ac:dyDescent="0.45">
      <c r="B23" s="3">
        <v>6</v>
      </c>
      <c r="C23" s="15"/>
      <c r="D23" s="15"/>
      <c r="E23" s="15"/>
      <c r="F23" s="15"/>
      <c r="G23" s="15"/>
    </row>
    <row r="24" spans="2:7" x14ac:dyDescent="0.45">
      <c r="B24" s="3">
        <v>7</v>
      </c>
      <c r="C24" s="15"/>
      <c r="D24" s="15"/>
      <c r="E24" s="15"/>
      <c r="F24" s="15"/>
      <c r="G24" s="15"/>
    </row>
    <row r="25" spans="2:7" x14ac:dyDescent="0.45">
      <c r="B25" s="3">
        <v>8</v>
      </c>
      <c r="C25" s="15"/>
      <c r="D25" s="15"/>
      <c r="E25" s="15"/>
      <c r="F25" s="15"/>
      <c r="G25" s="15"/>
    </row>
    <row r="26" spans="2:7" x14ac:dyDescent="0.45">
      <c r="B26" s="3">
        <v>9</v>
      </c>
      <c r="C26" s="15"/>
      <c r="D26" s="15"/>
      <c r="E26" s="15"/>
      <c r="F26" s="15"/>
      <c r="G26" s="15"/>
    </row>
    <row r="27" spans="2:7" x14ac:dyDescent="0.45">
      <c r="B27" s="3">
        <v>10</v>
      </c>
      <c r="C27" s="15"/>
      <c r="D27" s="15"/>
      <c r="E27" s="15"/>
      <c r="F27" s="15"/>
      <c r="G27" s="15"/>
    </row>
    <row r="28" spans="2:7" x14ac:dyDescent="0.45">
      <c r="B28" t="s">
        <v>11</v>
      </c>
      <c r="C28" s="2" t="e">
        <f>AVERAGE(C18:C27)</f>
        <v>#DIV/0!</v>
      </c>
      <c r="D28" s="2" t="e">
        <f t="shared" ref="D28:G28" si="0">AVERAGE(D18:D27)</f>
        <v>#DIV/0!</v>
      </c>
      <c r="E28" s="2" t="e">
        <f t="shared" si="0"/>
        <v>#DIV/0!</v>
      </c>
      <c r="F28" s="2" t="e">
        <f t="shared" si="0"/>
        <v>#DIV/0!</v>
      </c>
      <c r="G28" s="2" t="e">
        <f t="shared" si="0"/>
        <v>#DIV/0!</v>
      </c>
    </row>
    <row r="29" spans="2:7" x14ac:dyDescent="0.45">
      <c r="D29"/>
    </row>
    <row r="30" spans="2:7" x14ac:dyDescent="0.45">
      <c r="D30"/>
    </row>
    <row r="31" spans="2:7" x14ac:dyDescent="0.45">
      <c r="D31"/>
    </row>
    <row r="32" spans="2:7" x14ac:dyDescent="0.45">
      <c r="D32"/>
    </row>
    <row r="33" spans="1:4" ht="42.75" x14ac:dyDescent="0.45">
      <c r="D33" s="4" t="s">
        <v>47</v>
      </c>
    </row>
    <row r="34" spans="1:4" x14ac:dyDescent="0.45">
      <c r="B34" s="44" t="s">
        <v>22</v>
      </c>
      <c r="C34" s="44"/>
      <c r="D34" s="2" t="e">
        <f>ROUND(AVERAGE(C28:G28),2)</f>
        <v>#DIV/0!</v>
      </c>
    </row>
    <row r="35" spans="1:4" x14ac:dyDescent="0.45">
      <c r="B35" s="5"/>
      <c r="C35" s="5" t="s">
        <v>67</v>
      </c>
      <c r="D35" s="2" t="e">
        <f>ROUND(STDEV(C28:G28),3)</f>
        <v>#DIV/0!</v>
      </c>
    </row>
    <row r="36" spans="1:4" x14ac:dyDescent="0.45">
      <c r="A36" s="44" t="s">
        <v>23</v>
      </c>
      <c r="B36" s="44"/>
      <c r="C36" s="44"/>
      <c r="D36" s="2" t="e">
        <f>ROUND(MIN(C28:G28),2)</f>
        <v>#DIV/0!</v>
      </c>
    </row>
    <row r="38" spans="1:4" x14ac:dyDescent="0.45">
      <c r="C38" s="5" t="s">
        <v>27</v>
      </c>
    </row>
    <row r="39" spans="1:4" x14ac:dyDescent="0.45">
      <c r="C39" s="5" t="s">
        <v>25</v>
      </c>
      <c r="D39" s="2">
        <v>4.2300000000000004</v>
      </c>
    </row>
    <row r="40" spans="1:4" x14ac:dyDescent="0.45">
      <c r="C40" s="5" t="s">
        <v>26</v>
      </c>
      <c r="D40" s="2">
        <v>3.91</v>
      </c>
    </row>
    <row r="43" spans="1:4" x14ac:dyDescent="0.45">
      <c r="C43" t="s">
        <v>28</v>
      </c>
    </row>
    <row r="44" spans="1:4" x14ac:dyDescent="0.45">
      <c r="C44" s="5" t="s">
        <v>25</v>
      </c>
      <c r="D44" s="2" t="e">
        <f>IF(D34&lt;D39,"Fail","Pass")</f>
        <v>#DIV/0!</v>
      </c>
    </row>
    <row r="45" spans="1:4" x14ac:dyDescent="0.45">
      <c r="C45" s="5" t="s">
        <v>26</v>
      </c>
      <c r="D45" s="2" t="e">
        <f>IF(D36&lt;D40,"Fail","Pass")</f>
        <v>#DIV/0!</v>
      </c>
    </row>
    <row r="46" spans="1:4" x14ac:dyDescent="0.45">
      <c r="D46"/>
    </row>
    <row r="47" spans="1:4" x14ac:dyDescent="0.45">
      <c r="D47"/>
    </row>
    <row r="48" spans="1:4" x14ac:dyDescent="0.45">
      <c r="D48"/>
    </row>
    <row r="49" spans="4:4" x14ac:dyDescent="0.45">
      <c r="D49"/>
    </row>
    <row r="50" spans="4:4" x14ac:dyDescent="0.45">
      <c r="D50"/>
    </row>
    <row r="51" spans="4:4" x14ac:dyDescent="0.45">
      <c r="D51"/>
    </row>
    <row r="52" spans="4:4" x14ac:dyDescent="0.45">
      <c r="D52"/>
    </row>
    <row r="53" spans="4:4" x14ac:dyDescent="0.45">
      <c r="D53"/>
    </row>
    <row r="54" spans="4:4" x14ac:dyDescent="0.45">
      <c r="D54"/>
    </row>
    <row r="55" spans="4:4" x14ac:dyDescent="0.45">
      <c r="D55"/>
    </row>
  </sheetData>
  <sheetProtection algorithmName="SHA-512" hashValue="U5wc947Dp2Ns0rDcA5sj4GBHR7g16w2fJG++9oWW6ScetR5trS2MbrfcfQfvjJ1otNdyS6kunwHFCJq+QdVXpQ==" saltValue="USMJRFy/MF88cASeg8CBmg==" spinCount="100000" sheet="1" objects="1" scenarios="1"/>
  <mergeCells count="5">
    <mergeCell ref="A13:B13"/>
    <mergeCell ref="B34:C34"/>
    <mergeCell ref="A36:C36"/>
    <mergeCell ref="F9:J9"/>
    <mergeCell ref="F10:P10"/>
  </mergeCells>
  <conditionalFormatting sqref="D44:D45">
    <cfRule type="cellIs" dxfId="3" priority="1" operator="equal">
      <formula>"Pass"</formula>
    </cfRule>
    <cfRule type="cellIs" dxfId="2" priority="2" operator="equal">
      <formula>"Fail"</formula>
    </cfRule>
  </conditionalFormatting>
  <hyperlinks>
    <hyperlink ref="C3" r:id="rId1" display="mailto:wrapstandard@cotton.org" xr:uid="{BE0A0E6F-620B-4518-B49D-DDBAE2A47E26}"/>
    <hyperlink ref="F9" r:id="rId2" xr:uid="{AE0D6EE0-3E81-4058-9641-0FF1370DB8B3}"/>
    <hyperlink ref="F10" r:id="rId3" xr:uid="{8EDADD85-FDC2-4D15-8BE0-B6894277A2E5}"/>
  </hyperlinks>
  <pageMargins left="0.7" right="0.7" top="0.75" bottom="0.75" header="0.3" footer="0.3"/>
  <pageSetup orientation="portrait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D39C4-AB07-41CD-8D3A-D0B668F84C9F}">
  <dimension ref="A1:P52"/>
  <sheetViews>
    <sheetView workbookViewId="0">
      <selection activeCell="C18" sqref="C18:G27"/>
    </sheetView>
  </sheetViews>
  <sheetFormatPr defaultRowHeight="14.25" x14ac:dyDescent="0.45"/>
  <cols>
    <col min="1" max="1" width="10.73046875" customWidth="1"/>
    <col min="2" max="2" width="13.1328125" customWidth="1"/>
    <col min="3" max="3" width="9.73046875" customWidth="1"/>
    <col min="4" max="4" width="10.59765625" style="2" customWidth="1"/>
    <col min="5" max="5" width="10.265625" customWidth="1"/>
    <col min="6" max="6" width="10.3984375" customWidth="1"/>
  </cols>
  <sheetData>
    <row r="1" spans="1:16" x14ac:dyDescent="0.45">
      <c r="A1" t="s">
        <v>0</v>
      </c>
    </row>
    <row r="2" spans="1:16" x14ac:dyDescent="0.45">
      <c r="A2" t="s">
        <v>1</v>
      </c>
    </row>
    <row r="3" spans="1:16" x14ac:dyDescent="0.45">
      <c r="A3" t="s">
        <v>2</v>
      </c>
      <c r="C3" s="1" t="s">
        <v>19</v>
      </c>
    </row>
    <row r="5" spans="1:16" x14ac:dyDescent="0.45">
      <c r="A5" t="s">
        <v>48</v>
      </c>
    </row>
    <row r="6" spans="1:16" x14ac:dyDescent="0.45">
      <c r="A6" t="s">
        <v>64</v>
      </c>
    </row>
    <row r="7" spans="1:16" x14ac:dyDescent="0.45">
      <c r="A7" t="s">
        <v>3</v>
      </c>
    </row>
    <row r="9" spans="1:16" x14ac:dyDescent="0.45">
      <c r="A9" s="9" t="s">
        <v>4</v>
      </c>
      <c r="B9" s="9"/>
      <c r="C9" s="9"/>
      <c r="D9" s="12"/>
      <c r="E9" s="9"/>
      <c r="F9" s="34" t="s">
        <v>5</v>
      </c>
      <c r="G9" s="34"/>
      <c r="H9" s="34"/>
      <c r="I9" s="34"/>
      <c r="J9" s="34"/>
      <c r="K9" s="9"/>
      <c r="L9" s="9"/>
      <c r="M9" s="9"/>
    </row>
    <row r="10" spans="1:16" x14ac:dyDescent="0.45">
      <c r="A10" s="9" t="s">
        <v>20</v>
      </c>
      <c r="B10" s="9"/>
      <c r="C10" s="9"/>
      <c r="D10" s="12"/>
      <c r="E10" s="9"/>
      <c r="F10" s="34" t="s">
        <v>21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16" x14ac:dyDescent="0.45">
      <c r="F11" s="1"/>
    </row>
    <row r="13" spans="1:16" x14ac:dyDescent="0.45">
      <c r="A13" s="45" t="s">
        <v>7</v>
      </c>
      <c r="B13" s="45"/>
      <c r="C13" t="s">
        <v>29</v>
      </c>
    </row>
    <row r="14" spans="1:16" x14ac:dyDescent="0.45">
      <c r="C14" t="s">
        <v>30</v>
      </c>
    </row>
    <row r="16" spans="1:16" x14ac:dyDescent="0.45">
      <c r="C16" s="6" t="s">
        <v>9</v>
      </c>
      <c r="D16" s="6" t="s">
        <v>15</v>
      </c>
      <c r="E16" s="6" t="s">
        <v>16</v>
      </c>
      <c r="F16" s="6" t="s">
        <v>17</v>
      </c>
      <c r="G16" s="6" t="s">
        <v>18</v>
      </c>
    </row>
    <row r="17" spans="2:7" x14ac:dyDescent="0.45">
      <c r="B17" t="s">
        <v>31</v>
      </c>
      <c r="C17" s="2" t="s">
        <v>32</v>
      </c>
      <c r="D17" s="2" t="s">
        <v>32</v>
      </c>
      <c r="E17" s="2" t="s">
        <v>32</v>
      </c>
      <c r="F17" s="2" t="s">
        <v>32</v>
      </c>
      <c r="G17" s="2" t="s">
        <v>32</v>
      </c>
    </row>
    <row r="18" spans="2:7" x14ac:dyDescent="0.45">
      <c r="B18" s="3">
        <v>1</v>
      </c>
      <c r="C18" s="15"/>
      <c r="D18" s="15"/>
      <c r="E18" s="15"/>
      <c r="F18" s="15"/>
      <c r="G18" s="15"/>
    </row>
    <row r="19" spans="2:7" x14ac:dyDescent="0.45">
      <c r="B19" s="3">
        <v>2</v>
      </c>
      <c r="C19" s="15"/>
      <c r="D19" s="15"/>
      <c r="E19" s="15"/>
      <c r="F19" s="15"/>
      <c r="G19" s="15"/>
    </row>
    <row r="20" spans="2:7" x14ac:dyDescent="0.45">
      <c r="B20" s="3">
        <v>3</v>
      </c>
      <c r="C20" s="15"/>
      <c r="D20" s="15"/>
      <c r="E20" s="15"/>
      <c r="F20" s="15"/>
      <c r="G20" s="15"/>
    </row>
    <row r="21" spans="2:7" x14ac:dyDescent="0.45">
      <c r="B21" s="3">
        <v>4</v>
      </c>
      <c r="C21" s="15"/>
      <c r="D21" s="15"/>
      <c r="E21" s="15"/>
      <c r="F21" s="15"/>
      <c r="G21" s="15"/>
    </row>
    <row r="22" spans="2:7" x14ac:dyDescent="0.45">
      <c r="B22" s="3">
        <v>5</v>
      </c>
      <c r="C22" s="15"/>
      <c r="D22" s="15"/>
      <c r="E22" s="15"/>
      <c r="F22" s="15"/>
      <c r="G22" s="15"/>
    </row>
    <row r="23" spans="2:7" x14ac:dyDescent="0.45">
      <c r="B23" s="3">
        <v>6</v>
      </c>
      <c r="C23" s="15"/>
      <c r="D23" s="15"/>
      <c r="E23" s="15"/>
      <c r="F23" s="15"/>
      <c r="G23" s="15"/>
    </row>
    <row r="24" spans="2:7" x14ac:dyDescent="0.45">
      <c r="B24" s="3">
        <v>7</v>
      </c>
      <c r="C24" s="15"/>
      <c r="D24" s="15"/>
      <c r="E24" s="15"/>
      <c r="F24" s="15"/>
      <c r="G24" s="15"/>
    </row>
    <row r="25" spans="2:7" x14ac:dyDescent="0.45">
      <c r="B25" s="3">
        <v>8</v>
      </c>
      <c r="C25" s="15"/>
      <c r="D25" s="15"/>
      <c r="E25" s="15"/>
      <c r="F25" s="15"/>
      <c r="G25" s="15"/>
    </row>
    <row r="26" spans="2:7" x14ac:dyDescent="0.45">
      <c r="B26" s="3">
        <v>9</v>
      </c>
      <c r="C26" s="15"/>
      <c r="D26" s="15"/>
      <c r="E26" s="15"/>
      <c r="F26" s="15"/>
      <c r="G26" s="15"/>
    </row>
    <row r="27" spans="2:7" x14ac:dyDescent="0.45">
      <c r="B27" s="3">
        <v>10</v>
      </c>
      <c r="C27" s="15"/>
      <c r="D27" s="15"/>
      <c r="E27" s="15"/>
      <c r="F27" s="15"/>
      <c r="G27" s="15"/>
    </row>
    <row r="28" spans="2:7" x14ac:dyDescent="0.45">
      <c r="B28" t="s">
        <v>11</v>
      </c>
      <c r="C28" s="2" t="e">
        <f>AVERAGE(C18:C27)</f>
        <v>#DIV/0!</v>
      </c>
      <c r="D28" s="2" t="e">
        <f t="shared" ref="D28:G28" si="0">AVERAGE(D18:D27)</f>
        <v>#DIV/0!</v>
      </c>
      <c r="E28" s="2" t="e">
        <f t="shared" si="0"/>
        <v>#DIV/0!</v>
      </c>
      <c r="F28" s="2" t="e">
        <f t="shared" si="0"/>
        <v>#DIV/0!</v>
      </c>
      <c r="G28" s="2" t="e">
        <f t="shared" si="0"/>
        <v>#DIV/0!</v>
      </c>
    </row>
    <row r="29" spans="2:7" x14ac:dyDescent="0.45">
      <c r="D29"/>
    </row>
    <row r="30" spans="2:7" x14ac:dyDescent="0.45">
      <c r="D30"/>
    </row>
    <row r="31" spans="2:7" x14ac:dyDescent="0.45">
      <c r="D31"/>
    </row>
    <row r="32" spans="2:7" x14ac:dyDescent="0.45">
      <c r="D32"/>
    </row>
    <row r="33" spans="1:4" ht="28.5" x14ac:dyDescent="0.45">
      <c r="D33" s="4" t="s">
        <v>33</v>
      </c>
    </row>
    <row r="34" spans="1:4" x14ac:dyDescent="0.45">
      <c r="B34" s="44" t="s">
        <v>22</v>
      </c>
      <c r="C34" s="44"/>
      <c r="D34" s="2" t="e">
        <f>ROUND(AVERAGE(C28:G28),2)</f>
        <v>#DIV/0!</v>
      </c>
    </row>
    <row r="35" spans="1:4" x14ac:dyDescent="0.45">
      <c r="B35" s="5"/>
      <c r="C35" s="5" t="s">
        <v>67</v>
      </c>
      <c r="D35" s="22" t="e">
        <f>STDEV(C28:G28)</f>
        <v>#DIV/0!</v>
      </c>
    </row>
    <row r="36" spans="1:4" x14ac:dyDescent="0.45">
      <c r="A36" s="44" t="s">
        <v>23</v>
      </c>
      <c r="B36" s="44"/>
      <c r="C36" s="44"/>
      <c r="D36" s="2" t="e">
        <f>ROUND(MIN(C28:G28),2)</f>
        <v>#DIV/0!</v>
      </c>
    </row>
    <row r="38" spans="1:4" x14ac:dyDescent="0.45">
      <c r="C38" s="5" t="s">
        <v>27</v>
      </c>
    </row>
    <row r="39" spans="1:4" x14ac:dyDescent="0.45">
      <c r="C39" s="5" t="s">
        <v>25</v>
      </c>
      <c r="D39" s="2">
        <v>8.6199999999999992</v>
      </c>
    </row>
    <row r="40" spans="1:4" x14ac:dyDescent="0.45">
      <c r="C40" s="5" t="s">
        <v>26</v>
      </c>
      <c r="D40" s="2">
        <v>8.6199999999999992</v>
      </c>
    </row>
    <row r="43" spans="1:4" x14ac:dyDescent="0.45">
      <c r="C43" t="s">
        <v>28</v>
      </c>
    </row>
    <row r="44" spans="1:4" x14ac:dyDescent="0.45">
      <c r="C44" s="5" t="s">
        <v>25</v>
      </c>
      <c r="D44" s="2" t="e">
        <f>IF(D34&lt;D39,"Fail","Pass")</f>
        <v>#DIV/0!</v>
      </c>
    </row>
    <row r="45" spans="1:4" x14ac:dyDescent="0.45">
      <c r="C45" s="5" t="s">
        <v>26</v>
      </c>
      <c r="D45" s="2" t="e">
        <f>IF(D36&lt;D40,"Fail","Pass")</f>
        <v>#DIV/0!</v>
      </c>
    </row>
    <row r="46" spans="1:4" x14ac:dyDescent="0.45">
      <c r="D46"/>
    </row>
    <row r="47" spans="1:4" x14ac:dyDescent="0.45">
      <c r="D47"/>
    </row>
    <row r="48" spans="1:4" x14ac:dyDescent="0.45">
      <c r="D48"/>
    </row>
    <row r="49" spans="4:4" x14ac:dyDescent="0.45">
      <c r="D49"/>
    </row>
    <row r="50" spans="4:4" x14ac:dyDescent="0.45">
      <c r="D50"/>
    </row>
    <row r="51" spans="4:4" x14ac:dyDescent="0.45">
      <c r="D51"/>
    </row>
    <row r="52" spans="4:4" x14ac:dyDescent="0.45">
      <c r="D52"/>
    </row>
  </sheetData>
  <sheetProtection algorithmName="SHA-512" hashValue="HqN44jNtKdSGrzS9N2iM1c1eoDcHHE4OCikZ5HYMZN1eYKiferT+buYv1KG9OeBTVZNE/R9JtoOOif8fliWZDw==" saltValue="CWr3c2ZDGyGB9Sysw2ZyTg==" spinCount="100000" sheet="1" objects="1" scenarios="1"/>
  <mergeCells count="5">
    <mergeCell ref="A36:C36"/>
    <mergeCell ref="A13:B13"/>
    <mergeCell ref="B34:C34"/>
    <mergeCell ref="F9:J9"/>
    <mergeCell ref="F10:P10"/>
  </mergeCells>
  <phoneticPr fontId="4" type="noConversion"/>
  <conditionalFormatting sqref="D44:D45">
    <cfRule type="cellIs" dxfId="1" priority="1" operator="equal">
      <formula>"Pass"</formula>
    </cfRule>
    <cfRule type="cellIs" dxfId="0" priority="2" operator="equal">
      <formula>"Fail"</formula>
    </cfRule>
  </conditionalFormatting>
  <hyperlinks>
    <hyperlink ref="C3" r:id="rId1" display="mailto:wrapstandard@cotton.org" xr:uid="{FC2900EB-3E5C-4D5C-88EC-19E95D2D3E0D}"/>
    <hyperlink ref="F9" r:id="rId2" xr:uid="{097FF9C3-2259-4DBF-AE18-EA2C6700A849}"/>
    <hyperlink ref="F10" r:id="rId3" xr:uid="{EF539BD2-194E-45BA-B8A1-1275D72DEB60}"/>
  </hyperlink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Sample Information</vt:lpstr>
      <vt:lpstr>ASTM D-882</vt:lpstr>
      <vt:lpstr>ASTM D-1938</vt:lpstr>
      <vt:lpstr>ASTM D-2582</vt:lpstr>
      <vt:lpstr>ASTM D-3420</vt:lpstr>
      <vt:lpstr>ASTM D-6988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Wanjura</dc:creator>
  <cp:lastModifiedBy>Lauren Krogman</cp:lastModifiedBy>
  <dcterms:created xsi:type="dcterms:W3CDTF">2022-04-11T14:06:00Z</dcterms:created>
  <dcterms:modified xsi:type="dcterms:W3CDTF">2022-04-12T17:51:40Z</dcterms:modified>
</cp:coreProperties>
</file>