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ECH\LKrogman\ASABE\Round Module Wrap ASABE Standard\"/>
    </mc:Choice>
  </mc:AlternateContent>
  <xr:revisionPtr revIDLastSave="0" documentId="8_{1119FDBB-CD07-4B5B-8B00-C5497394FE64}" xr6:coauthVersionLast="46" xr6:coauthVersionMax="46" xr10:uidLastSave="{00000000-0000-0000-0000-000000000000}"/>
  <bookViews>
    <workbookView xWindow="69720" yWindow="-120" windowWidth="29040" windowHeight="15840" xr2:uid="{7557E5BC-2C70-4B35-9CD8-AD60D2ADC95D}"/>
  </bookViews>
  <sheets>
    <sheet name="Sample Information" sheetId="1" r:id="rId1"/>
    <sheet name="Climate Data" sheetId="2" r:id="rId2"/>
    <sheet name="Cover Tail Adhesive Sep - Minor" sheetId="4" r:id="rId3"/>
    <sheet name="Cover Tail Adhesive Sep - Major" sheetId="5" r:id="rId4"/>
    <sheet name="Breaks in Cover Material" sheetId="6" r:id="rId5"/>
    <sheet name="Adhesive Slip" sheetId="7" r:id="rId6"/>
    <sheet name="Cover System Failure" sheetId="8" r:id="rId7"/>
    <sheet name="Squat Ratio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3" l="1"/>
  <c r="D32" i="3"/>
  <c r="I30" i="3"/>
  <c r="H26" i="3"/>
  <c r="H23" i="3"/>
  <c r="I22" i="3"/>
  <c r="I21" i="3"/>
  <c r="H20" i="3"/>
  <c r="I18" i="3"/>
  <c r="H17" i="3"/>
  <c r="I14" i="3"/>
  <c r="H10" i="3"/>
  <c r="H29" i="3"/>
  <c r="H25" i="3"/>
  <c r="H13" i="3"/>
  <c r="I9" i="3"/>
  <c r="E31" i="3"/>
  <c r="E28" i="3"/>
  <c r="D24" i="3"/>
  <c r="E23" i="3"/>
  <c r="D22" i="3"/>
  <c r="D21" i="3"/>
  <c r="D20" i="3"/>
  <c r="D19" i="3"/>
  <c r="D18" i="3"/>
  <c r="D13" i="3"/>
  <c r="E12" i="3"/>
  <c r="D9" i="3"/>
  <c r="D11" i="3"/>
  <c r="E13" i="3"/>
  <c r="D14" i="3"/>
  <c r="D29" i="3"/>
  <c r="D30" i="3"/>
  <c r="E9" i="3"/>
  <c r="J9" i="3" s="1"/>
  <c r="Q44" i="3"/>
  <c r="R44" i="3"/>
  <c r="S44" i="3"/>
  <c r="N44" i="3"/>
  <c r="M44" i="3"/>
  <c r="R43" i="3"/>
  <c r="S43" i="3" s="1"/>
  <c r="Q43" i="3"/>
  <c r="N43" i="3"/>
  <c r="M43" i="3"/>
  <c r="R42" i="3"/>
  <c r="S42" i="3" s="1"/>
  <c r="Q42" i="3"/>
  <c r="N42" i="3"/>
  <c r="M42" i="3"/>
  <c r="R41" i="3"/>
  <c r="S41" i="3" s="1"/>
  <c r="Q41" i="3"/>
  <c r="N41" i="3"/>
  <c r="M41" i="3"/>
  <c r="R40" i="3"/>
  <c r="S40" i="3" s="1"/>
  <c r="Q40" i="3"/>
  <c r="N40" i="3"/>
  <c r="M40" i="3"/>
  <c r="R39" i="3"/>
  <c r="S39" i="3" s="1"/>
  <c r="Q39" i="3"/>
  <c r="N39" i="3"/>
  <c r="M39" i="3"/>
  <c r="R38" i="3"/>
  <c r="S38" i="3" s="1"/>
  <c r="Q38" i="3"/>
  <c r="N38" i="3"/>
  <c r="M38" i="3"/>
  <c r="R37" i="3"/>
  <c r="S37" i="3" s="1"/>
  <c r="Q37" i="3"/>
  <c r="N37" i="3"/>
  <c r="M37" i="3"/>
  <c r="R36" i="3"/>
  <c r="S36" i="3" s="1"/>
  <c r="Q36" i="3"/>
  <c r="N36" i="3"/>
  <c r="M36" i="3"/>
  <c r="R35" i="3"/>
  <c r="S35" i="3" s="1"/>
  <c r="Q35" i="3"/>
  <c r="N35" i="3"/>
  <c r="M35" i="3"/>
  <c r="R34" i="3"/>
  <c r="S34" i="3" s="1"/>
  <c r="Q34" i="3"/>
  <c r="N34" i="3"/>
  <c r="M34" i="3"/>
  <c r="S33" i="3"/>
  <c r="R33" i="3"/>
  <c r="Q33" i="3"/>
  <c r="N33" i="3"/>
  <c r="M33" i="3"/>
  <c r="R32" i="3"/>
  <c r="S32" i="3" s="1"/>
  <c r="Q32" i="3"/>
  <c r="N32" i="3"/>
  <c r="M32" i="3"/>
  <c r="R31" i="3"/>
  <c r="S31" i="3" s="1"/>
  <c r="Q31" i="3"/>
  <c r="N31" i="3"/>
  <c r="M31" i="3"/>
  <c r="R30" i="3"/>
  <c r="Q30" i="3"/>
  <c r="N30" i="3"/>
  <c r="M30" i="3"/>
  <c r="R29" i="3"/>
  <c r="Q29" i="3"/>
  <c r="N29" i="3"/>
  <c r="M29" i="3"/>
  <c r="R28" i="3"/>
  <c r="S28" i="3" s="1"/>
  <c r="Q28" i="3"/>
  <c r="N28" i="3"/>
  <c r="M28" i="3"/>
  <c r="R27" i="3"/>
  <c r="S27" i="3" s="1"/>
  <c r="Q27" i="3"/>
  <c r="N27" i="3"/>
  <c r="M27" i="3"/>
  <c r="R26" i="3"/>
  <c r="Q26" i="3"/>
  <c r="N26" i="3"/>
  <c r="M26" i="3"/>
  <c r="R25" i="3"/>
  <c r="Q25" i="3"/>
  <c r="N25" i="3"/>
  <c r="M25" i="3"/>
  <c r="R24" i="3"/>
  <c r="S24" i="3" s="1"/>
  <c r="Q24" i="3"/>
  <c r="N24" i="3"/>
  <c r="M24" i="3"/>
  <c r="R23" i="3"/>
  <c r="S23" i="3" s="1"/>
  <c r="Q23" i="3"/>
  <c r="N23" i="3"/>
  <c r="M23" i="3"/>
  <c r="R22" i="3"/>
  <c r="Q22" i="3"/>
  <c r="N22" i="3"/>
  <c r="M22" i="3"/>
  <c r="R21" i="3"/>
  <c r="Q21" i="3"/>
  <c r="N21" i="3"/>
  <c r="M21" i="3"/>
  <c r="R20" i="3"/>
  <c r="S20" i="3" s="1"/>
  <c r="Q20" i="3"/>
  <c r="N20" i="3"/>
  <c r="M20" i="3"/>
  <c r="R19" i="3"/>
  <c r="S19" i="3" s="1"/>
  <c r="Q19" i="3"/>
  <c r="N19" i="3"/>
  <c r="M19" i="3"/>
  <c r="R18" i="3"/>
  <c r="Q18" i="3"/>
  <c r="N18" i="3"/>
  <c r="M18" i="3"/>
  <c r="R17" i="3"/>
  <c r="Q17" i="3"/>
  <c r="N17" i="3"/>
  <c r="M17" i="3"/>
  <c r="R16" i="3"/>
  <c r="S16" i="3" s="1"/>
  <c r="Q16" i="3"/>
  <c r="N16" i="3"/>
  <c r="M16" i="3"/>
  <c r="R15" i="3"/>
  <c r="S15" i="3" s="1"/>
  <c r="Q15" i="3"/>
  <c r="N15" i="3"/>
  <c r="M15" i="3"/>
  <c r="R14" i="3"/>
  <c r="Q14" i="3"/>
  <c r="N14" i="3"/>
  <c r="M14" i="3"/>
  <c r="R13" i="3"/>
  <c r="Q13" i="3"/>
  <c r="N13" i="3"/>
  <c r="M13" i="3"/>
  <c r="R12" i="3"/>
  <c r="S12" i="3" s="1"/>
  <c r="Q12" i="3"/>
  <c r="N12" i="3"/>
  <c r="M12" i="3"/>
  <c r="R11" i="3"/>
  <c r="S11" i="3" s="1"/>
  <c r="Q11" i="3"/>
  <c r="N11" i="3"/>
  <c r="M11" i="3"/>
  <c r="R10" i="3"/>
  <c r="Q10" i="3"/>
  <c r="N10" i="3"/>
  <c r="M10" i="3"/>
  <c r="R9" i="3"/>
  <c r="Q9" i="3"/>
  <c r="N9" i="3"/>
  <c r="M9" i="3"/>
  <c r="D10" i="3"/>
  <c r="E11" i="3"/>
  <c r="D15" i="3"/>
  <c r="E15" i="3"/>
  <c r="E21" i="3"/>
  <c r="D23" i="3"/>
  <c r="D25" i="3"/>
  <c r="E25" i="3"/>
  <c r="D26" i="3"/>
  <c r="E26" i="3"/>
  <c r="D27" i="3"/>
  <c r="E27" i="3"/>
  <c r="D28" i="3"/>
  <c r="E29" i="3"/>
  <c r="D31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J39" i="3" s="1"/>
  <c r="D40" i="3"/>
  <c r="E40" i="3"/>
  <c r="D41" i="3"/>
  <c r="E41" i="3"/>
  <c r="D42" i="3"/>
  <c r="E42" i="3"/>
  <c r="J42" i="3" s="1"/>
  <c r="D43" i="3"/>
  <c r="E43" i="3"/>
  <c r="J43" i="3" s="1"/>
  <c r="D44" i="3"/>
  <c r="E44" i="3"/>
  <c r="H16" i="3"/>
  <c r="I16" i="3"/>
  <c r="I23" i="3"/>
  <c r="H24" i="3"/>
  <c r="I24" i="3"/>
  <c r="I25" i="3"/>
  <c r="H32" i="3"/>
  <c r="H33" i="3"/>
  <c r="I33" i="3"/>
  <c r="H34" i="3"/>
  <c r="I34" i="3"/>
  <c r="H35" i="3"/>
  <c r="I35" i="3"/>
  <c r="H36" i="3"/>
  <c r="I36" i="3"/>
  <c r="J36" i="3" s="1"/>
  <c r="H37" i="3"/>
  <c r="I37" i="3"/>
  <c r="J37" i="3" s="1"/>
  <c r="H38" i="3"/>
  <c r="I38" i="3"/>
  <c r="J38" i="3" s="1"/>
  <c r="H39" i="3"/>
  <c r="I39" i="3"/>
  <c r="H40" i="3"/>
  <c r="I40" i="3"/>
  <c r="H41" i="3"/>
  <c r="I41" i="3"/>
  <c r="H42" i="3"/>
  <c r="I42" i="3"/>
  <c r="H43" i="3"/>
  <c r="I43" i="3"/>
  <c r="H44" i="3"/>
  <c r="I44" i="3"/>
  <c r="J44" i="3"/>
  <c r="H9" i="3"/>
  <c r="M46" i="8"/>
  <c r="L46" i="8"/>
  <c r="K46" i="8"/>
  <c r="J46" i="8"/>
  <c r="I46" i="8"/>
  <c r="H46" i="8"/>
  <c r="G46" i="8"/>
  <c r="F46" i="8"/>
  <c r="E46" i="8"/>
  <c r="D46" i="8"/>
  <c r="C46" i="8"/>
  <c r="B46" i="8"/>
  <c r="M45" i="8"/>
  <c r="L45" i="8"/>
  <c r="K45" i="8"/>
  <c r="J45" i="8"/>
  <c r="I45" i="8"/>
  <c r="H45" i="8"/>
  <c r="G45" i="8"/>
  <c r="F45" i="8"/>
  <c r="E45" i="8"/>
  <c r="D45" i="8"/>
  <c r="C45" i="8"/>
  <c r="B45" i="8"/>
  <c r="M46" i="7"/>
  <c r="L46" i="7"/>
  <c r="K46" i="7"/>
  <c r="J46" i="7"/>
  <c r="I46" i="7"/>
  <c r="H46" i="7"/>
  <c r="G46" i="7"/>
  <c r="F46" i="7"/>
  <c r="E46" i="7"/>
  <c r="D46" i="7"/>
  <c r="C46" i="7"/>
  <c r="B46" i="7"/>
  <c r="M45" i="7"/>
  <c r="M48" i="7" s="1"/>
  <c r="M52" i="7" s="1"/>
  <c r="L45" i="7"/>
  <c r="L48" i="7" s="1"/>
  <c r="L52" i="7" s="1"/>
  <c r="K45" i="7"/>
  <c r="K48" i="7" s="1"/>
  <c r="K52" i="7" s="1"/>
  <c r="J45" i="7"/>
  <c r="J48" i="7" s="1"/>
  <c r="J52" i="7" s="1"/>
  <c r="I45" i="7"/>
  <c r="I48" i="7" s="1"/>
  <c r="I52" i="7" s="1"/>
  <c r="H45" i="7"/>
  <c r="H48" i="7" s="1"/>
  <c r="H52" i="7" s="1"/>
  <c r="G45" i="7"/>
  <c r="G48" i="7" s="1"/>
  <c r="G52" i="7" s="1"/>
  <c r="F45" i="7"/>
  <c r="E45" i="7"/>
  <c r="D45" i="7"/>
  <c r="D48" i="7" s="1"/>
  <c r="D52" i="7" s="1"/>
  <c r="C45" i="7"/>
  <c r="B45" i="7"/>
  <c r="M46" i="6"/>
  <c r="L46" i="6"/>
  <c r="K46" i="6"/>
  <c r="J46" i="6"/>
  <c r="I46" i="6"/>
  <c r="H46" i="6"/>
  <c r="G46" i="6"/>
  <c r="F46" i="6"/>
  <c r="E46" i="6"/>
  <c r="D46" i="6"/>
  <c r="C46" i="6"/>
  <c r="B46" i="6"/>
  <c r="M45" i="6"/>
  <c r="L45" i="6"/>
  <c r="K45" i="6"/>
  <c r="J45" i="6"/>
  <c r="I45" i="6"/>
  <c r="H45" i="6"/>
  <c r="G45" i="6"/>
  <c r="F45" i="6"/>
  <c r="E45" i="6"/>
  <c r="D45" i="6"/>
  <c r="D48" i="6" s="1"/>
  <c r="D52" i="6" s="1"/>
  <c r="C45" i="6"/>
  <c r="B45" i="6"/>
  <c r="M46" i="5"/>
  <c r="L46" i="5"/>
  <c r="K46" i="5"/>
  <c r="J46" i="5"/>
  <c r="I46" i="5"/>
  <c r="H46" i="5"/>
  <c r="G46" i="5"/>
  <c r="F46" i="5"/>
  <c r="E46" i="5"/>
  <c r="D46" i="5"/>
  <c r="C46" i="5"/>
  <c r="B46" i="5"/>
  <c r="M45" i="5"/>
  <c r="L45" i="5"/>
  <c r="L48" i="5" s="1"/>
  <c r="L52" i="5" s="1"/>
  <c r="K45" i="5"/>
  <c r="K48" i="5" s="1"/>
  <c r="K52" i="5" s="1"/>
  <c r="J45" i="5"/>
  <c r="I45" i="5"/>
  <c r="I48" i="5" s="1"/>
  <c r="I52" i="5" s="1"/>
  <c r="H45" i="5"/>
  <c r="G45" i="5"/>
  <c r="G48" i="5" s="1"/>
  <c r="G52" i="5" s="1"/>
  <c r="F45" i="5"/>
  <c r="E45" i="5"/>
  <c r="D45" i="5"/>
  <c r="C45" i="5"/>
  <c r="B45" i="5"/>
  <c r="C45" i="4"/>
  <c r="D45" i="4"/>
  <c r="E45" i="4"/>
  <c r="F45" i="4"/>
  <c r="G45" i="4"/>
  <c r="H45" i="4"/>
  <c r="I45" i="4"/>
  <c r="J45" i="4"/>
  <c r="K45" i="4"/>
  <c r="L45" i="4"/>
  <c r="M45" i="4"/>
  <c r="C46" i="4"/>
  <c r="D46" i="4"/>
  <c r="E46" i="4"/>
  <c r="F46" i="4"/>
  <c r="G46" i="4"/>
  <c r="H46" i="4"/>
  <c r="I46" i="4"/>
  <c r="J46" i="4"/>
  <c r="K46" i="4"/>
  <c r="L46" i="4"/>
  <c r="M46" i="4"/>
  <c r="B46" i="4"/>
  <c r="B45" i="4"/>
  <c r="B48" i="4" s="1"/>
  <c r="B52" i="4" s="1"/>
  <c r="S9" i="3" l="1"/>
  <c r="S45" i="3" s="1"/>
  <c r="S48" i="3" s="1"/>
  <c r="S17" i="3"/>
  <c r="S21" i="3"/>
  <c r="S25" i="3"/>
  <c r="S10" i="3"/>
  <c r="S14" i="3"/>
  <c r="S18" i="3"/>
  <c r="S22" i="3"/>
  <c r="S26" i="3"/>
  <c r="S30" i="3"/>
  <c r="S13" i="3"/>
  <c r="S29" i="3"/>
  <c r="E48" i="8"/>
  <c r="E52" i="8" s="1"/>
  <c r="K48" i="8"/>
  <c r="K52" i="8" s="1"/>
  <c r="J48" i="8"/>
  <c r="J52" i="8" s="1"/>
  <c r="J40" i="3"/>
  <c r="J41" i="3"/>
  <c r="J33" i="3"/>
  <c r="M48" i="8"/>
  <c r="M52" i="8" s="1"/>
  <c r="L48" i="8"/>
  <c r="L52" i="8" s="1"/>
  <c r="D48" i="8"/>
  <c r="D52" i="8" s="1"/>
  <c r="H48" i="8"/>
  <c r="H52" i="8" s="1"/>
  <c r="I48" i="8"/>
  <c r="I52" i="8" s="1"/>
  <c r="F48" i="8"/>
  <c r="F52" i="8" s="1"/>
  <c r="G48" i="8"/>
  <c r="G52" i="8" s="1"/>
  <c r="C48" i="8"/>
  <c r="C52" i="8" s="1"/>
  <c r="B48" i="8"/>
  <c r="B52" i="8" s="1"/>
  <c r="F48" i="7"/>
  <c r="F52" i="7" s="1"/>
  <c r="E48" i="7"/>
  <c r="E52" i="7" s="1"/>
  <c r="B48" i="7"/>
  <c r="B52" i="7" s="1"/>
  <c r="C48" i="7"/>
  <c r="C52" i="7" s="1"/>
  <c r="F48" i="6"/>
  <c r="F52" i="6" s="1"/>
  <c r="H48" i="6"/>
  <c r="H52" i="6" s="1"/>
  <c r="I48" i="6"/>
  <c r="I52" i="6" s="1"/>
  <c r="K48" i="6"/>
  <c r="K52" i="6" s="1"/>
  <c r="B48" i="6"/>
  <c r="B52" i="6" s="1"/>
  <c r="C48" i="6"/>
  <c r="C52" i="6" s="1"/>
  <c r="J48" i="6"/>
  <c r="J52" i="6" s="1"/>
  <c r="L48" i="6"/>
  <c r="L52" i="6" s="1"/>
  <c r="M48" i="6"/>
  <c r="M52" i="6" s="1"/>
  <c r="E48" i="6"/>
  <c r="E52" i="6" s="1"/>
  <c r="G48" i="6"/>
  <c r="G52" i="6" s="1"/>
  <c r="B48" i="5"/>
  <c r="B52" i="5" s="1"/>
  <c r="C48" i="5"/>
  <c r="C52" i="5" s="1"/>
  <c r="H48" i="5"/>
  <c r="H52" i="5" s="1"/>
  <c r="J48" i="5"/>
  <c r="J52" i="5" s="1"/>
  <c r="M48" i="5"/>
  <c r="M52" i="5" s="1"/>
  <c r="D48" i="5"/>
  <c r="D52" i="5" s="1"/>
  <c r="E48" i="5"/>
  <c r="E52" i="5" s="1"/>
  <c r="F48" i="5"/>
  <c r="F52" i="5" s="1"/>
  <c r="M48" i="4"/>
  <c r="M52" i="4" s="1"/>
  <c r="G48" i="4"/>
  <c r="G52" i="4" s="1"/>
  <c r="F48" i="4"/>
  <c r="F52" i="4" s="1"/>
  <c r="E48" i="4"/>
  <c r="E52" i="4" s="1"/>
  <c r="C48" i="4"/>
  <c r="C52" i="4" s="1"/>
  <c r="L48" i="4"/>
  <c r="L52" i="4" s="1"/>
  <c r="H48" i="4"/>
  <c r="H52" i="4" s="1"/>
  <c r="D48" i="4"/>
  <c r="D52" i="4" s="1"/>
  <c r="K48" i="4"/>
  <c r="K52" i="4" s="1"/>
  <c r="J48" i="4"/>
  <c r="J52" i="4" s="1"/>
  <c r="I48" i="4"/>
  <c r="I52" i="4" s="1"/>
  <c r="J21" i="3"/>
  <c r="H21" i="3"/>
  <c r="H22" i="3"/>
  <c r="H18" i="3"/>
  <c r="E24" i="3"/>
  <c r="J24" i="3" s="1"/>
  <c r="D12" i="3"/>
  <c r="H11" i="3"/>
  <c r="H27" i="3"/>
  <c r="E14" i="3"/>
  <c r="J14" i="3" s="1"/>
  <c r="E10" i="3"/>
  <c r="H12" i="3"/>
  <c r="H28" i="3"/>
  <c r="I20" i="3"/>
  <c r="J20" i="3" s="1"/>
  <c r="E32" i="3"/>
  <c r="J32" i="3" s="1"/>
  <c r="I17" i="3"/>
  <c r="H30" i="3"/>
  <c r="E30" i="3"/>
  <c r="J30" i="3" s="1"/>
  <c r="E22" i="3"/>
  <c r="J22" i="3" s="1"/>
  <c r="I15" i="3"/>
  <c r="J15" i="3" s="1"/>
  <c r="H31" i="3"/>
  <c r="I29" i="3"/>
  <c r="J29" i="3" s="1"/>
  <c r="H14" i="3"/>
  <c r="I13" i="3"/>
  <c r="J13" i="3" s="1"/>
  <c r="E16" i="3"/>
  <c r="J16" i="3" s="1"/>
  <c r="D16" i="3"/>
  <c r="D17" i="3"/>
  <c r="H19" i="3"/>
  <c r="I28" i="3"/>
  <c r="J28" i="3" s="1"/>
  <c r="I12" i="3"/>
  <c r="J12" i="3" s="1"/>
  <c r="J31" i="3"/>
  <c r="I27" i="3"/>
  <c r="J27" i="3" s="1"/>
  <c r="I19" i="3"/>
  <c r="I11" i="3"/>
  <c r="J11" i="3" s="1"/>
  <c r="I26" i="3"/>
  <c r="J26" i="3" s="1"/>
  <c r="I10" i="3"/>
  <c r="I31" i="3"/>
  <c r="H15" i="3"/>
  <c r="E20" i="3"/>
  <c r="E19" i="3"/>
  <c r="E18" i="3"/>
  <c r="J18" i="3" s="1"/>
  <c r="E17" i="3"/>
  <c r="J35" i="3"/>
  <c r="J34" i="3"/>
  <c r="J25" i="3"/>
  <c r="J23" i="3"/>
  <c r="S46" i="3" l="1"/>
  <c r="J19" i="3"/>
  <c r="J10" i="3"/>
  <c r="J17" i="3"/>
  <c r="B46" i="3"/>
  <c r="C46" i="3" s="1"/>
  <c r="J45" i="3" l="1"/>
  <c r="J48" i="3" s="1"/>
  <c r="B45" i="3"/>
  <c r="C45" i="3" s="1"/>
  <c r="J46" i="3"/>
</calcChain>
</file>

<file path=xl/sharedStrings.xml><?xml version="1.0" encoding="utf-8"?>
<sst xmlns="http://schemas.openxmlformats.org/spreadsheetml/2006/main" count="190" uniqueCount="92">
  <si>
    <t>wrapstandard@cotton.org</t>
  </si>
  <si>
    <t>A copy of ASABE S615.2 can be found at:</t>
  </si>
  <si>
    <t>https://www.asabe.org/Portals/0/aPubs/S615.pdf</t>
  </si>
  <si>
    <t xml:space="preserve">See the following document for additional information: </t>
  </si>
  <si>
    <t>https://www.cotton.org/tech/quality/upload/CERTIFICATES-OF-ANALYSIS-AND-APPROVED-LIST-DRAFT-LK.pdf</t>
  </si>
  <si>
    <t>Manufacturer Name:</t>
  </si>
  <si>
    <t>Product Name:</t>
  </si>
  <si>
    <t>Name as sold</t>
  </si>
  <si>
    <t xml:space="preserve">Designated Use Environment/Configuration: </t>
  </si>
  <si>
    <t>If applicable, e.g. cold weather wrap, standard wrap, etc.</t>
  </si>
  <si>
    <t>Product Color:</t>
  </si>
  <si>
    <r>
      <t>If multiple colors are available for the product/use environment configuration tested then list all.
Allowable Colors: Any film color EXCEPT for clear, white, tan, brown, or black. 
Recommended color: L = 68.42, C = 40.14, H = 235.94</t>
    </r>
    <r>
      <rPr>
        <sz val="11"/>
        <color theme="1"/>
        <rFont val="Calibri"/>
        <family val="2"/>
      </rPr>
      <t>⁰</t>
    </r>
    <r>
      <rPr>
        <sz val="11"/>
        <color theme="1"/>
        <rFont val="Calibri"/>
        <family val="2"/>
        <scheme val="minor"/>
      </rPr>
      <t>, delta E = 2.0.</t>
    </r>
  </si>
  <si>
    <t>Name</t>
  </si>
  <si>
    <t>Title</t>
  </si>
  <si>
    <t>Phone</t>
  </si>
  <si>
    <t>Email</t>
  </si>
  <si>
    <t>Mailing Address</t>
  </si>
  <si>
    <t>This form can be used to submit data for the field testing requirement of ASABE S615.2</t>
  </si>
  <si>
    <t>Dates of Testing Period:</t>
  </si>
  <si>
    <t>Module #</t>
  </si>
  <si>
    <t>Description/ Serial No. / Roll and Pallet Number / Wrap Production Date</t>
  </si>
  <si>
    <t>Testing Location Information</t>
  </si>
  <si>
    <t>Site Name</t>
  </si>
  <si>
    <t>GPS Latitude/Longitude</t>
  </si>
  <si>
    <t>Nearest City/Town</t>
  </si>
  <si>
    <t>State</t>
  </si>
  <si>
    <t>Country</t>
  </si>
  <si>
    <t>Manufacturer/Product Testing Contact Information</t>
  </si>
  <si>
    <t>Month</t>
  </si>
  <si>
    <t>Mean Maximum Daily Air Temperature (C)</t>
  </si>
  <si>
    <t>Mean Minimum Daily Air Temperature (C)</t>
  </si>
  <si>
    <t>Monthly Accumulated Rain Depth (mm)</t>
  </si>
  <si>
    <t>Monthly Accumulated Snow Depth (mm)</t>
  </si>
  <si>
    <t>Mean Wind Speed (m/s)</t>
  </si>
  <si>
    <t>Modules must be stored and evaluated for a minimum of 6 months after harvest.</t>
  </si>
  <si>
    <t>Additional modules may be tested.  To submit data from additional modules, complete additional forms.</t>
  </si>
  <si>
    <t>Vertical (cm)</t>
  </si>
  <si>
    <t>Side 1 Diameter</t>
  </si>
  <si>
    <t>Horizontal (cm)</t>
  </si>
  <si>
    <t>Average (cm)</t>
  </si>
  <si>
    <t>Side 2 Diameter</t>
  </si>
  <si>
    <t>Measured Just After Ejection from Harvester</t>
  </si>
  <si>
    <t>Measured After Two Months of Storage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</si>
  <si>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</si>
  <si>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</si>
  <si>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</si>
  <si>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</si>
  <si>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</si>
  <si>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</si>
  <si>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</si>
  <si>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</si>
  <si>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Month 3</t>
  </si>
  <si>
    <t>Month 4</t>
  </si>
  <si>
    <t>Month 5</t>
  </si>
  <si>
    <t>Month 6</t>
  </si>
  <si>
    <t>Enter a 1 in the cell for the module and corresponding observation time if the module exhibits Cover Tail Adhesive Separation - Minor.</t>
  </si>
  <si>
    <t>Enter a 0 in the cell if the condition is not observed.</t>
  </si>
  <si>
    <t>Positive Count</t>
  </si>
  <si>
    <t>Negative Count</t>
  </si>
  <si>
    <t>Observed Percentage</t>
  </si>
  <si>
    <t>S615.2 Threshold</t>
  </si>
  <si>
    <t>Pass/Fail</t>
  </si>
  <si>
    <t>Details of Field Testing procedures, conditions, and criteria can be found in ASABE S615.2.</t>
  </si>
  <si>
    <t>Enter a 1 in the cell for the module and corresponding observation time if the module exhibits Cover Tail Adhesive Separation - Major.</t>
  </si>
  <si>
    <t>Enter a 1 in the cell for the module and corresponding observation time if the module exhibits "Breaks in Cover Material".</t>
  </si>
  <si>
    <t>Enter a 1 in the cell for the module and corresponding observation time if the module exhibits "Adhesive Slip".</t>
  </si>
  <si>
    <t>Enter a 1 in the cell for the module and corresponding observation time if the module exhibits "Cover System Failure".</t>
  </si>
  <si>
    <t>Side 2
Squat 
Ratio</t>
  </si>
  <si>
    <t>Side 1
Squat 
Ratio</t>
  </si>
  <si>
    <t xml:space="preserve">ASABE S615.2 should be reviewed before field testing begins.   </t>
  </si>
  <si>
    <t xml:space="preserve">Once complete, send this spreadsheet to: </t>
  </si>
  <si>
    <t>A minimum of twenty four (24), full-size round modules are required for field testing.  This form allows input from up to 36 test modules.</t>
  </si>
  <si>
    <t>Cover Tail Adhesive Separation - Minor</t>
  </si>
  <si>
    <t>ASABE S615.2 - Section 8.4.3</t>
  </si>
  <si>
    <t>Cover Tail Adhesive Separation - Major</t>
  </si>
  <si>
    <t>ASABE S615.2 - Section 8.4.4</t>
  </si>
  <si>
    <t>Breaks in Cover Material</t>
  </si>
  <si>
    <t>ASABE S615.2 - Section 8.4.5</t>
  </si>
  <si>
    <t>Adhesive Slip</t>
  </si>
  <si>
    <t>ASABE S615.2 - Section 8.4.6</t>
  </si>
  <si>
    <t>Cover System Failure</t>
  </si>
  <si>
    <t>ASABE S615.2 - Section 8.4.7</t>
  </si>
  <si>
    <t>Module Squat Ratio</t>
  </si>
  <si>
    <t>ASABE S615.2 - Section 8.4.8</t>
  </si>
  <si>
    <t>Enter the vertical and horizontal diameter of the flat sides of each test module to the nearest centimeter in the green shaded cells.</t>
  </si>
  <si>
    <t>Module Count</t>
  </si>
  <si>
    <t>Average Diameter</t>
  </si>
  <si>
    <t xml:space="preserve">Report the following meteorological data measured at the testing location. </t>
  </si>
  <si>
    <t>See ASABE S615.2 for details on storage surface characteristics, module placement, and other field testing requirements.</t>
  </si>
  <si>
    <t>Average Squat Ratio</t>
  </si>
  <si>
    <t>Squat Ratio Standard Deviation</t>
  </si>
  <si>
    <t>Module 
Average 
Squat 
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</si>
</sst>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1" applyProtection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9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0" fillId="2" borderId="16" xfId="0" applyFill="1" applyBorder="1" applyAlignment="1" applyProtection="1">
      <alignment horizontal="center"/>
      <protection locked="0"/>
    </xf>
    <xf numFmtId="0" fontId="2" fillId="0" borderId="0" xfId="1" applyAlignment="1" applyProtection="1">
      <alignment horizontal="left"/>
    </xf>
    <xf numFmtId="0" fontId="1" fillId="0" borderId="1" xfId="0" applyFont="1" applyBorder="1" applyAlignment="1">
      <alignment horizontal="left"/>
    </xf>
    <xf numFmtId="15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ton.org/tech/quality/upload/CERTIFICATES-OF-ANALYSIS-AND-APPROVED-LIST-DRAFT-LK.pdf" TargetMode="External"/><Relationship Id="rId2" Type="http://schemas.openxmlformats.org/officeDocument/2006/relationships/hyperlink" Target="mailto:wrapstandard@cotton.org" TargetMode="External"/><Relationship Id="rId1" Type="http://schemas.openxmlformats.org/officeDocument/2006/relationships/hyperlink" Target="https://www.asabe.org/Portals/0/aPubs/S615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A27F-E958-435B-A071-91FC4D09B236}">
  <dimension ref="A1:T67"/>
  <sheetViews>
    <sheetView tabSelected="1" workbookViewId="0">
      <selection activeCell="C13" sqref="C13:H13"/>
    </sheetView>
  </sheetViews>
  <sheetFormatPr defaultRowHeight="14.25" x14ac:dyDescent="0.45"/>
  <cols>
    <col min="1" max="2" width="10.86328125" customWidth="1"/>
    <col min="5" max="5" width="13.1328125" customWidth="1"/>
    <col min="12" max="12" width="13.59765625" customWidth="1"/>
  </cols>
  <sheetData>
    <row r="1" spans="1:16" x14ac:dyDescent="0.45">
      <c r="A1" t="s">
        <v>17</v>
      </c>
      <c r="D1" s="1"/>
    </row>
    <row r="2" spans="1:16" x14ac:dyDescent="0.45">
      <c r="A2" t="s">
        <v>70</v>
      </c>
      <c r="D2" s="1"/>
      <c r="E2" s="2" t="s">
        <v>0</v>
      </c>
    </row>
    <row r="3" spans="1:16" x14ac:dyDescent="0.45">
      <c r="D3" s="1"/>
      <c r="E3" s="2"/>
    </row>
    <row r="4" spans="1:16" x14ac:dyDescent="0.45">
      <c r="A4" t="s">
        <v>69</v>
      </c>
      <c r="C4" s="2"/>
      <c r="D4" s="1"/>
    </row>
    <row r="5" spans="1:16" x14ac:dyDescent="0.45">
      <c r="A5" t="s">
        <v>62</v>
      </c>
      <c r="D5" s="1"/>
    </row>
    <row r="6" spans="1:16" x14ac:dyDescent="0.45">
      <c r="D6" s="1"/>
    </row>
    <row r="7" spans="1:16" x14ac:dyDescent="0.45">
      <c r="A7" t="s">
        <v>71</v>
      </c>
      <c r="D7" s="1"/>
    </row>
    <row r="8" spans="1:16" x14ac:dyDescent="0.45">
      <c r="A8" t="s">
        <v>35</v>
      </c>
      <c r="D8" s="1"/>
    </row>
    <row r="9" spans="1:16" x14ac:dyDescent="0.45">
      <c r="D9" s="1"/>
    </row>
    <row r="10" spans="1:16" x14ac:dyDescent="0.45">
      <c r="A10" t="s">
        <v>1</v>
      </c>
      <c r="D10" s="1"/>
      <c r="F10" s="48" t="s">
        <v>2</v>
      </c>
      <c r="G10" s="48"/>
      <c r="H10" s="48"/>
      <c r="I10" s="48"/>
      <c r="J10" s="48"/>
    </row>
    <row r="11" spans="1:16" x14ac:dyDescent="0.45">
      <c r="A11" t="s">
        <v>3</v>
      </c>
      <c r="D11" s="1"/>
      <c r="F11" s="48" t="s">
        <v>4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3" spans="1:16" ht="24.75" customHeight="1" x14ac:dyDescent="0.45">
      <c r="A13" s="49" t="s">
        <v>18</v>
      </c>
      <c r="B13" s="49"/>
      <c r="C13" s="50"/>
      <c r="D13" s="51"/>
      <c r="E13" s="51"/>
      <c r="F13" s="51"/>
      <c r="G13" s="51"/>
      <c r="H13" s="51"/>
    </row>
    <row r="14" spans="1:16" x14ac:dyDescent="0.45">
      <c r="C14" s="3"/>
      <c r="D14" s="3"/>
      <c r="E14" s="3"/>
      <c r="F14" s="3"/>
      <c r="G14" s="3"/>
      <c r="H14" s="3"/>
    </row>
    <row r="15" spans="1:16" ht="24.75" customHeight="1" x14ac:dyDescent="0.45">
      <c r="A15" s="49" t="s">
        <v>5</v>
      </c>
      <c r="B15" s="49"/>
      <c r="C15" s="51"/>
      <c r="D15" s="51"/>
      <c r="E15" s="51"/>
      <c r="F15" s="51"/>
      <c r="G15" s="51"/>
      <c r="H15" s="51"/>
    </row>
    <row r="16" spans="1:16" x14ac:dyDescent="0.45">
      <c r="C16" s="3"/>
      <c r="D16" s="3"/>
      <c r="E16" s="3"/>
      <c r="F16" s="3"/>
      <c r="G16" s="3"/>
      <c r="H16" s="3"/>
    </row>
    <row r="17" spans="1:18" ht="24.75" customHeight="1" x14ac:dyDescent="0.45">
      <c r="A17" s="49" t="s">
        <v>6</v>
      </c>
      <c r="B17" s="49"/>
      <c r="C17" s="51"/>
      <c r="D17" s="51"/>
      <c r="E17" s="51"/>
      <c r="F17" s="51"/>
      <c r="G17" s="51"/>
      <c r="H17" s="51"/>
      <c r="I17" s="52" t="s">
        <v>7</v>
      </c>
      <c r="J17" s="53"/>
      <c r="K17" s="53"/>
      <c r="L17" s="53"/>
      <c r="M17" s="53"/>
      <c r="N17" s="53"/>
      <c r="O17" s="53"/>
      <c r="P17" s="53"/>
      <c r="Q17" s="53"/>
      <c r="R17" s="54"/>
    </row>
    <row r="19" spans="1:18" ht="29.25" customHeight="1" x14ac:dyDescent="0.45">
      <c r="A19" s="55" t="s">
        <v>8</v>
      </c>
      <c r="B19" s="55"/>
      <c r="C19" s="55"/>
      <c r="D19" s="51"/>
      <c r="E19" s="51"/>
      <c r="F19" s="51"/>
      <c r="G19" s="51"/>
      <c r="H19" s="51"/>
      <c r="I19" s="56" t="s">
        <v>9</v>
      </c>
      <c r="J19" s="56"/>
      <c r="K19" s="56"/>
      <c r="L19" s="56"/>
      <c r="M19" s="56"/>
      <c r="N19" s="56"/>
      <c r="O19" s="56"/>
      <c r="P19" s="56"/>
      <c r="Q19" s="56"/>
      <c r="R19" s="56"/>
    </row>
    <row r="21" spans="1:18" ht="45.75" customHeight="1" x14ac:dyDescent="0.45">
      <c r="A21" s="49" t="s">
        <v>10</v>
      </c>
      <c r="B21" s="49"/>
      <c r="C21" s="51"/>
      <c r="D21" s="51"/>
      <c r="E21" s="51"/>
      <c r="F21" s="51"/>
      <c r="G21" s="51"/>
      <c r="H21" s="51"/>
      <c r="I21" s="57" t="s">
        <v>11</v>
      </c>
      <c r="J21" s="57"/>
      <c r="K21" s="57"/>
      <c r="L21" s="57"/>
      <c r="M21" s="57"/>
      <c r="N21" s="57"/>
      <c r="O21" s="57"/>
      <c r="P21" s="57"/>
      <c r="Q21" s="57"/>
      <c r="R21" s="57"/>
    </row>
    <row r="22" spans="1:18" x14ac:dyDescent="0.45">
      <c r="A22" s="8"/>
      <c r="B22" s="8"/>
      <c r="C22" s="10"/>
      <c r="D22" s="10"/>
      <c r="E22" s="10"/>
      <c r="F22" s="10"/>
      <c r="G22" s="10"/>
      <c r="H22" s="10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s="15" customFormat="1" ht="22.5" customHeight="1" x14ac:dyDescent="0.45">
      <c r="A23" s="14" t="s">
        <v>27</v>
      </c>
      <c r="K23" s="14" t="s">
        <v>21</v>
      </c>
    </row>
    <row r="24" spans="1:18" ht="24.75" customHeight="1" x14ac:dyDescent="0.45">
      <c r="A24" s="60" t="s">
        <v>12</v>
      </c>
      <c r="B24" s="60"/>
      <c r="C24" s="59"/>
      <c r="D24" s="59"/>
      <c r="E24" s="59"/>
      <c r="F24" s="59"/>
      <c r="G24" s="59"/>
      <c r="H24" s="59"/>
      <c r="K24" s="60" t="s">
        <v>22</v>
      </c>
      <c r="L24" s="60"/>
      <c r="M24" s="59"/>
      <c r="N24" s="59"/>
      <c r="O24" s="59"/>
      <c r="P24" s="59"/>
      <c r="Q24" s="59"/>
      <c r="R24" s="59"/>
    </row>
    <row r="25" spans="1:18" ht="24.75" customHeight="1" x14ac:dyDescent="0.45">
      <c r="A25" s="60" t="s">
        <v>13</v>
      </c>
      <c r="B25" s="60"/>
      <c r="C25" s="59"/>
      <c r="D25" s="59"/>
      <c r="E25" s="59"/>
      <c r="F25" s="59"/>
      <c r="G25" s="59"/>
      <c r="H25" s="59"/>
      <c r="K25" s="60" t="s">
        <v>23</v>
      </c>
      <c r="L25" s="60"/>
      <c r="M25" s="59"/>
      <c r="N25" s="59"/>
      <c r="O25" s="59"/>
      <c r="P25" s="59"/>
      <c r="Q25" s="59"/>
      <c r="R25" s="59"/>
    </row>
    <row r="26" spans="1:18" ht="24.75" customHeight="1" x14ac:dyDescent="0.45">
      <c r="A26" s="60" t="s">
        <v>14</v>
      </c>
      <c r="B26" s="60"/>
      <c r="C26" s="59"/>
      <c r="D26" s="59"/>
      <c r="E26" s="59"/>
      <c r="F26" s="59"/>
      <c r="G26" s="59"/>
      <c r="H26" s="59"/>
      <c r="K26" s="61" t="s">
        <v>24</v>
      </c>
      <c r="L26" s="62"/>
      <c r="M26" s="63"/>
      <c r="N26" s="64"/>
      <c r="O26" s="64"/>
      <c r="P26" s="64"/>
      <c r="Q26" s="64"/>
      <c r="R26" s="65"/>
    </row>
    <row r="27" spans="1:18" ht="24.75" customHeight="1" x14ac:dyDescent="0.45">
      <c r="A27" s="60" t="s">
        <v>15</v>
      </c>
      <c r="B27" s="60"/>
      <c r="C27" s="59"/>
      <c r="D27" s="59"/>
      <c r="E27" s="59"/>
      <c r="F27" s="59"/>
      <c r="G27" s="59"/>
      <c r="H27" s="59"/>
      <c r="K27" s="61" t="s">
        <v>25</v>
      </c>
      <c r="L27" s="62"/>
      <c r="M27" s="63"/>
      <c r="N27" s="64"/>
      <c r="O27" s="64"/>
      <c r="P27" s="64"/>
      <c r="Q27" s="64"/>
      <c r="R27" s="65"/>
    </row>
    <row r="28" spans="1:18" ht="24.75" customHeight="1" x14ac:dyDescent="0.45">
      <c r="A28" s="60" t="s">
        <v>16</v>
      </c>
      <c r="B28" s="60"/>
      <c r="C28" s="63"/>
      <c r="D28" s="64"/>
      <c r="E28" s="64"/>
      <c r="F28" s="64"/>
      <c r="G28" s="64"/>
      <c r="H28" s="65"/>
      <c r="K28" s="61" t="s">
        <v>26</v>
      </c>
      <c r="L28" s="62"/>
      <c r="M28" s="63"/>
      <c r="N28" s="64"/>
      <c r="O28" s="64"/>
      <c r="P28" s="64"/>
      <c r="Q28" s="64"/>
      <c r="R28" s="65"/>
    </row>
    <row r="29" spans="1:18" s="13" customFormat="1" x14ac:dyDescent="0.45">
      <c r="A29" s="11"/>
      <c r="B29" s="11"/>
      <c r="C29" s="12"/>
      <c r="D29" s="12"/>
      <c r="E29" s="12"/>
      <c r="F29" s="12"/>
      <c r="G29" s="12"/>
      <c r="H29" s="12"/>
      <c r="K29" s="11"/>
      <c r="L29" s="11"/>
      <c r="M29" s="12"/>
      <c r="N29" s="12"/>
      <c r="O29" s="12"/>
      <c r="P29" s="12"/>
      <c r="Q29" s="12"/>
      <c r="R29" s="12"/>
    </row>
    <row r="30" spans="1:18" ht="15.75" customHeight="1" x14ac:dyDescent="0.45"/>
    <row r="31" spans="1:18" s="5" customFormat="1" ht="25.5" customHeight="1" x14ac:dyDescent="0.45">
      <c r="A31" s="4" t="s">
        <v>19</v>
      </c>
      <c r="B31" s="58" t="s">
        <v>20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8" ht="24.75" customHeight="1" x14ac:dyDescent="0.45">
      <c r="A32" s="6">
        <v>1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24.75" customHeight="1" x14ac:dyDescent="0.45">
      <c r="A33" s="6">
        <v>2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1:12" ht="24.75" customHeight="1" x14ac:dyDescent="0.45">
      <c r="A34" s="6">
        <v>3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ht="24.75" customHeight="1" x14ac:dyDescent="0.45">
      <c r="A35" s="6">
        <v>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2" ht="24.75" customHeight="1" x14ac:dyDescent="0.45">
      <c r="A36" s="6">
        <v>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2" ht="24.75" customHeight="1" x14ac:dyDescent="0.45">
      <c r="A37" s="6">
        <v>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</row>
    <row r="38" spans="1:12" ht="24.75" customHeight="1" x14ac:dyDescent="0.45">
      <c r="A38" s="6">
        <v>7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12" ht="24.75" customHeight="1" x14ac:dyDescent="0.45">
      <c r="A39" s="6">
        <v>8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2" ht="24.75" customHeight="1" x14ac:dyDescent="0.45">
      <c r="A40" s="6">
        <v>9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ht="24.75" customHeight="1" x14ac:dyDescent="0.45">
      <c r="A41" s="6">
        <v>10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ht="24.75" customHeight="1" x14ac:dyDescent="0.45">
      <c r="A42" s="6">
        <v>11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ht="24.75" customHeight="1" x14ac:dyDescent="0.45">
      <c r="A43" s="6">
        <v>12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ht="24.75" customHeight="1" x14ac:dyDescent="0.45">
      <c r="A44" s="6">
        <v>13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</row>
    <row r="45" spans="1:12" ht="24.75" customHeight="1" x14ac:dyDescent="0.45">
      <c r="A45" s="6">
        <v>14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</row>
    <row r="46" spans="1:12" ht="24.75" customHeight="1" x14ac:dyDescent="0.45">
      <c r="A46" s="6">
        <v>15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2" ht="24.75" customHeight="1" x14ac:dyDescent="0.45">
      <c r="A47" s="6">
        <v>16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12" ht="24.75" customHeight="1" x14ac:dyDescent="0.45">
      <c r="A48" s="6">
        <v>17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</row>
    <row r="49" spans="1:20" ht="24.75" customHeight="1" x14ac:dyDescent="0.45">
      <c r="A49" s="6">
        <v>18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spans="1:20" ht="24.75" customHeight="1" x14ac:dyDescent="0.45">
      <c r="A50" s="6">
        <v>19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</row>
    <row r="51" spans="1:20" ht="24.75" customHeight="1" x14ac:dyDescent="0.45">
      <c r="A51" s="6">
        <v>20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</row>
    <row r="52" spans="1:20" ht="24.75" customHeight="1" x14ac:dyDescent="0.45">
      <c r="A52" s="6">
        <v>21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</row>
    <row r="53" spans="1:20" ht="24.75" customHeight="1" x14ac:dyDescent="0.45">
      <c r="A53" s="6">
        <v>22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spans="1:20" ht="24.75" customHeight="1" x14ac:dyDescent="0.45">
      <c r="A54" s="6">
        <v>23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</row>
    <row r="55" spans="1:20" ht="24.75" customHeight="1" x14ac:dyDescent="0.45">
      <c r="A55" s="6">
        <v>24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spans="1:20" ht="24.75" customHeight="1" x14ac:dyDescent="0.45">
      <c r="A56" s="6">
        <v>25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spans="1:20" ht="24.75" customHeight="1" x14ac:dyDescent="0.45">
      <c r="A57" s="6">
        <v>26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spans="1:20" ht="24.75" customHeight="1" x14ac:dyDescent="0.45">
      <c r="A58" s="6">
        <v>27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spans="1:20" ht="24.75" customHeight="1" x14ac:dyDescent="0.45">
      <c r="A59" s="6">
        <v>28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T59" s="7"/>
    </row>
    <row r="60" spans="1:20" ht="24.75" customHeight="1" x14ac:dyDescent="0.45">
      <c r="A60" s="6">
        <v>29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</row>
    <row r="61" spans="1:20" ht="24.75" customHeight="1" x14ac:dyDescent="0.45">
      <c r="A61" s="6">
        <v>30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1:20" ht="24.75" customHeight="1" x14ac:dyDescent="0.45">
      <c r="A62" s="6">
        <v>31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</row>
    <row r="63" spans="1:20" ht="24.75" customHeight="1" x14ac:dyDescent="0.45">
      <c r="A63" s="6">
        <v>32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4" spans="1:20" ht="24.75" customHeight="1" x14ac:dyDescent="0.45">
      <c r="A64" s="6">
        <v>33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</row>
    <row r="65" spans="1:12" ht="24.75" customHeight="1" x14ac:dyDescent="0.45">
      <c r="A65" s="6">
        <v>34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</row>
    <row r="66" spans="1:12" ht="24.75" customHeight="1" x14ac:dyDescent="0.45">
      <c r="A66" s="6">
        <v>35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</row>
    <row r="67" spans="1:12" ht="24.75" customHeight="1" x14ac:dyDescent="0.45">
      <c r="A67" s="6">
        <v>36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</row>
  </sheetData>
  <sheetProtection algorithmName="SHA-512" hashValue="Gv3knwUaIrOB4I/UEq49e/1Z0IiWLYPVlKJn6GM9g/FhmVfFmXhrp5Dw/cwYiSOlmKaT1PCkXYMT6pBshVJ0yg==" saltValue="Dn/45Q0XIsL6+cQkAlVV1g==" spinCount="100000" sheet="1" objects="1" scenarios="1"/>
  <mergeCells count="72">
    <mergeCell ref="B42:L42"/>
    <mergeCell ref="B33:L33"/>
    <mergeCell ref="B34:L34"/>
    <mergeCell ref="B35:L35"/>
    <mergeCell ref="B36:L36"/>
    <mergeCell ref="B37:L37"/>
    <mergeCell ref="B38:L38"/>
    <mergeCell ref="B39:L39"/>
    <mergeCell ref="B40:L40"/>
    <mergeCell ref="B67:L67"/>
    <mergeCell ref="B56:L56"/>
    <mergeCell ref="B57:L57"/>
    <mergeCell ref="B58:L58"/>
    <mergeCell ref="B59:L59"/>
    <mergeCell ref="B60:L60"/>
    <mergeCell ref="B61:L61"/>
    <mergeCell ref="B62:L62"/>
    <mergeCell ref="B63:L63"/>
    <mergeCell ref="B64:L64"/>
    <mergeCell ref="B65:L65"/>
    <mergeCell ref="B66:L66"/>
    <mergeCell ref="B53:L53"/>
    <mergeCell ref="M24:R24"/>
    <mergeCell ref="A25:B25"/>
    <mergeCell ref="C25:H25"/>
    <mergeCell ref="K25:L25"/>
    <mergeCell ref="M25:R25"/>
    <mergeCell ref="M28:R28"/>
    <mergeCell ref="K28:L28"/>
    <mergeCell ref="M27:R27"/>
    <mergeCell ref="K27:L27"/>
    <mergeCell ref="A27:B27"/>
    <mergeCell ref="C27:H27"/>
    <mergeCell ref="A28:B28"/>
    <mergeCell ref="C28:H28"/>
    <mergeCell ref="B41:L41"/>
    <mergeCell ref="B43:L43"/>
    <mergeCell ref="B54:L54"/>
    <mergeCell ref="B55:L55"/>
    <mergeCell ref="A24:B24"/>
    <mergeCell ref="C24:H24"/>
    <mergeCell ref="K24:L24"/>
    <mergeCell ref="B51:L51"/>
    <mergeCell ref="B50:L50"/>
    <mergeCell ref="B49:L49"/>
    <mergeCell ref="B48:L48"/>
    <mergeCell ref="B52:L52"/>
    <mergeCell ref="B47:L47"/>
    <mergeCell ref="B46:L46"/>
    <mergeCell ref="B45:L45"/>
    <mergeCell ref="B44:L44"/>
    <mergeCell ref="A26:B26"/>
    <mergeCell ref="C26:H26"/>
    <mergeCell ref="A21:B21"/>
    <mergeCell ref="C21:H21"/>
    <mergeCell ref="I21:R21"/>
    <mergeCell ref="B31:L31"/>
    <mergeCell ref="B32:L32"/>
    <mergeCell ref="K26:L26"/>
    <mergeCell ref="M26:R26"/>
    <mergeCell ref="A17:B17"/>
    <mergeCell ref="C17:H17"/>
    <mergeCell ref="I17:R17"/>
    <mergeCell ref="A19:C19"/>
    <mergeCell ref="D19:H19"/>
    <mergeCell ref="I19:R19"/>
    <mergeCell ref="F10:J10"/>
    <mergeCell ref="F11:P11"/>
    <mergeCell ref="A13:B13"/>
    <mergeCell ref="C13:H13"/>
    <mergeCell ref="A15:B15"/>
    <mergeCell ref="C15:H15"/>
  </mergeCells>
  <hyperlinks>
    <hyperlink ref="F10" r:id="rId1" xr:uid="{ECF9FB0D-1B71-4D88-B074-E54F079D8AE2}"/>
    <hyperlink ref="E2" r:id="rId2" xr:uid="{14C85F4F-18B2-42A4-9F4F-41E63C4CF2AB}"/>
    <hyperlink ref="F11" r:id="rId3" xr:uid="{4C782932-E6B6-4FB3-93A7-BFDFFF11FF24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3552-390D-4441-A414-EAA56B139E10}">
  <dimension ref="A1:F13"/>
  <sheetViews>
    <sheetView workbookViewId="0"/>
  </sheetViews>
  <sheetFormatPr defaultRowHeight="14.25" x14ac:dyDescent="0.45"/>
  <cols>
    <col min="2" max="6" width="18.73046875" customWidth="1"/>
  </cols>
  <sheetData>
    <row r="1" spans="1:6" x14ac:dyDescent="0.45">
      <c r="A1" t="s">
        <v>87</v>
      </c>
    </row>
    <row r="2" spans="1:6" x14ac:dyDescent="0.45">
      <c r="A2" t="s">
        <v>34</v>
      </c>
    </row>
    <row r="3" spans="1:6" x14ac:dyDescent="0.45">
      <c r="A3" t="s">
        <v>88</v>
      </c>
    </row>
    <row r="5" spans="1:6" ht="45" customHeight="1" x14ac:dyDescent="0.45">
      <c r="A5" t="s">
        <v>28</v>
      </c>
      <c r="B5" s="16" t="s">
        <v>29</v>
      </c>
      <c r="C5" s="16" t="s">
        <v>30</v>
      </c>
      <c r="D5" s="16" t="s">
        <v>31</v>
      </c>
      <c r="E5" s="16" t="s">
        <v>32</v>
      </c>
      <c r="F5" s="16" t="s">
        <v>33</v>
      </c>
    </row>
    <row r="6" spans="1:6" ht="24.75" customHeight="1" x14ac:dyDescent="0.45">
      <c r="A6" s="1">
        <v>1</v>
      </c>
      <c r="B6" s="33"/>
      <c r="C6" s="33"/>
      <c r="D6" s="33"/>
      <c r="E6" s="33"/>
      <c r="F6" s="33"/>
    </row>
    <row r="7" spans="1:6" ht="24.75" customHeight="1" x14ac:dyDescent="0.45">
      <c r="A7" s="1">
        <v>2</v>
      </c>
      <c r="B7" s="33"/>
      <c r="C7" s="33"/>
      <c r="D7" s="33"/>
      <c r="E7" s="33"/>
      <c r="F7" s="33"/>
    </row>
    <row r="8" spans="1:6" ht="24.75" customHeight="1" x14ac:dyDescent="0.45">
      <c r="A8" s="1">
        <v>3</v>
      </c>
      <c r="B8" s="33"/>
      <c r="C8" s="33"/>
      <c r="D8" s="33"/>
      <c r="E8" s="33"/>
      <c r="F8" s="33"/>
    </row>
    <row r="9" spans="1:6" ht="24.75" customHeight="1" x14ac:dyDescent="0.45">
      <c r="A9" s="1">
        <v>4</v>
      </c>
      <c r="B9" s="33"/>
      <c r="C9" s="33"/>
      <c r="D9" s="33"/>
      <c r="E9" s="33"/>
      <c r="F9" s="33"/>
    </row>
    <row r="10" spans="1:6" ht="24.75" customHeight="1" x14ac:dyDescent="0.45">
      <c r="A10" s="1">
        <v>5</v>
      </c>
      <c r="B10" s="33"/>
      <c r="C10" s="33"/>
      <c r="D10" s="33"/>
      <c r="E10" s="33"/>
      <c r="F10" s="33"/>
    </row>
    <row r="11" spans="1:6" ht="24.75" customHeight="1" x14ac:dyDescent="0.45">
      <c r="A11" s="1">
        <v>6</v>
      </c>
      <c r="B11" s="33"/>
      <c r="C11" s="33"/>
      <c r="D11" s="33"/>
      <c r="E11" s="33"/>
      <c r="F11" s="33"/>
    </row>
    <row r="12" spans="1:6" ht="24.75" customHeight="1" x14ac:dyDescent="0.45">
      <c r="A12" s="1">
        <v>7</v>
      </c>
      <c r="B12" s="33"/>
      <c r="C12" s="33"/>
      <c r="D12" s="33"/>
      <c r="E12" s="33"/>
      <c r="F12" s="33"/>
    </row>
    <row r="13" spans="1:6" ht="24.75" customHeight="1" x14ac:dyDescent="0.45">
      <c r="A13" s="1">
        <v>8</v>
      </c>
      <c r="B13" s="33"/>
      <c r="C13" s="33"/>
      <c r="D13" s="33"/>
      <c r="E13" s="33"/>
      <c r="F13" s="33"/>
    </row>
  </sheetData>
  <sheetProtection algorithmName="SHA-512" hashValue="qDLmQEiJRLbgX7aiApOFJZEtEGFE44sYoNRLx+ye9KJ89lVE43MB2xZNmZZwr/yc9AmPGNn8YBEvxFercQrcgg==" saltValue="DuMOuZyvQiG1xAQtWoeZS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58C4-2289-4B0F-8918-59D373B53251}">
  <dimension ref="A1:M52"/>
  <sheetViews>
    <sheetView workbookViewId="0"/>
  </sheetViews>
  <sheetFormatPr defaultRowHeight="14.25" x14ac:dyDescent="0.45"/>
  <cols>
    <col min="1" max="1" width="20.59765625" customWidth="1"/>
    <col min="2" max="13" width="10.3984375" style="1" customWidth="1"/>
  </cols>
  <sheetData>
    <row r="1" spans="1:13" ht="18" x14ac:dyDescent="0.55000000000000004">
      <c r="A1" s="31" t="s">
        <v>72</v>
      </c>
    </row>
    <row r="2" spans="1:13" x14ac:dyDescent="0.45">
      <c r="A2" t="s">
        <v>73</v>
      </c>
    </row>
    <row r="4" spans="1:13" x14ac:dyDescent="0.45">
      <c r="A4" t="s">
        <v>55</v>
      </c>
    </row>
    <row r="5" spans="1:13" x14ac:dyDescent="0.45">
      <c r="A5" t="s">
        <v>56</v>
      </c>
    </row>
    <row r="7" spans="1:13" x14ac:dyDescent="0.45">
      <c r="A7" s="4" t="s">
        <v>19</v>
      </c>
      <c r="B7" s="21" t="s">
        <v>43</v>
      </c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  <c r="H7" s="21" t="s">
        <v>49</v>
      </c>
      <c r="I7" s="21" t="s">
        <v>50</v>
      </c>
      <c r="J7" s="21" t="s">
        <v>51</v>
      </c>
      <c r="K7" s="21" t="s">
        <v>52</v>
      </c>
      <c r="L7" s="21" t="s">
        <v>53</v>
      </c>
      <c r="M7" s="21" t="s">
        <v>54</v>
      </c>
    </row>
    <row r="8" spans="1:13" x14ac:dyDescent="0.45">
      <c r="A8" s="30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45">
      <c r="A9" s="30">
        <v>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45">
      <c r="A10" s="30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x14ac:dyDescent="0.45">
      <c r="A11" s="30">
        <v>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x14ac:dyDescent="0.45">
      <c r="A12" s="30">
        <v>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x14ac:dyDescent="0.45">
      <c r="A13" s="30">
        <v>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45">
      <c r="A14" s="30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5">
      <c r="A15" s="30">
        <v>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45">
      <c r="A16" s="30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x14ac:dyDescent="0.45">
      <c r="A17" s="30">
        <v>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45">
      <c r="A18" s="30">
        <v>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45">
      <c r="A19" s="30">
        <v>12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45">
      <c r="A20" s="30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45">
      <c r="A21" s="30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45">
      <c r="A22" s="30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45">
      <c r="A23" s="30">
        <v>16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45">
      <c r="A24" s="30">
        <v>17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45">
      <c r="A25" s="30">
        <v>18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45">
      <c r="A26" s="30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x14ac:dyDescent="0.45">
      <c r="A27" s="30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45">
      <c r="A28" s="30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x14ac:dyDescent="0.45">
      <c r="A29" s="30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45">
      <c r="A30" s="30">
        <v>23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x14ac:dyDescent="0.45">
      <c r="A31" s="30">
        <v>24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45">
      <c r="A32" s="6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x14ac:dyDescent="0.45">
      <c r="A33" s="6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x14ac:dyDescent="0.45">
      <c r="A34" s="6">
        <v>27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x14ac:dyDescent="0.45">
      <c r="A35" s="6">
        <v>28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x14ac:dyDescent="0.45">
      <c r="A36" s="6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x14ac:dyDescent="0.45">
      <c r="A37" s="6">
        <v>30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45">
      <c r="A38" s="6">
        <v>31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45">
      <c r="A39" s="6">
        <v>32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45">
      <c r="A40" s="6">
        <v>33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x14ac:dyDescent="0.45">
      <c r="A41" s="6">
        <v>34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x14ac:dyDescent="0.45">
      <c r="A42" s="6">
        <v>35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x14ac:dyDescent="0.45">
      <c r="A43" s="6">
        <v>36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5" spans="1:13" x14ac:dyDescent="0.45">
      <c r="A45" s="22" t="s">
        <v>57</v>
      </c>
      <c r="B45" s="1">
        <f>COUNTIF(B8:B43,1)</f>
        <v>0</v>
      </c>
      <c r="C45" s="1">
        <f t="shared" ref="C45:M45" si="0">COUNTIF(C8:C43,1)</f>
        <v>0</v>
      </c>
      <c r="D45" s="1">
        <f t="shared" si="0"/>
        <v>0</v>
      </c>
      <c r="E45" s="1">
        <f t="shared" si="0"/>
        <v>0</v>
      </c>
      <c r="F45" s="1">
        <f t="shared" si="0"/>
        <v>0</v>
      </c>
      <c r="G45" s="1">
        <f t="shared" si="0"/>
        <v>0</v>
      </c>
      <c r="H45" s="1">
        <f t="shared" si="0"/>
        <v>0</v>
      </c>
      <c r="I45" s="1">
        <f t="shared" si="0"/>
        <v>0</v>
      </c>
      <c r="J45" s="1">
        <f t="shared" si="0"/>
        <v>0</v>
      </c>
      <c r="K45" s="1">
        <f t="shared" si="0"/>
        <v>0</v>
      </c>
      <c r="L45" s="1">
        <f t="shared" si="0"/>
        <v>0</v>
      </c>
      <c r="M45" s="1">
        <f t="shared" si="0"/>
        <v>0</v>
      </c>
    </row>
    <row r="46" spans="1:13" x14ac:dyDescent="0.45">
      <c r="A46" s="22" t="s">
        <v>58</v>
      </c>
      <c r="B46" s="1">
        <f>COUNTIF(B8:B43,0)</f>
        <v>0</v>
      </c>
      <c r="C46" s="1">
        <f t="shared" ref="C46:M46" si="1">COUNTIF(C8:C43,0)</f>
        <v>0</v>
      </c>
      <c r="D46" s="1">
        <f t="shared" si="1"/>
        <v>0</v>
      </c>
      <c r="E46" s="1">
        <f t="shared" si="1"/>
        <v>0</v>
      </c>
      <c r="F46" s="1">
        <f t="shared" si="1"/>
        <v>0</v>
      </c>
      <c r="G46" s="1">
        <f t="shared" si="1"/>
        <v>0</v>
      </c>
      <c r="H46" s="1">
        <f t="shared" si="1"/>
        <v>0</v>
      </c>
      <c r="I46" s="1">
        <f t="shared" si="1"/>
        <v>0</v>
      </c>
      <c r="J46" s="1">
        <f t="shared" si="1"/>
        <v>0</v>
      </c>
      <c r="K46" s="1">
        <f t="shared" si="1"/>
        <v>0</v>
      </c>
      <c r="L46" s="1">
        <f t="shared" si="1"/>
        <v>0</v>
      </c>
      <c r="M46" s="1">
        <f t="shared" si="1"/>
        <v>0</v>
      </c>
    </row>
    <row r="47" spans="1:13" x14ac:dyDescent="0.45">
      <c r="A47" s="22"/>
    </row>
    <row r="48" spans="1:13" x14ac:dyDescent="0.45">
      <c r="A48" s="22" t="s">
        <v>59</v>
      </c>
      <c r="B48" s="1" t="str">
        <f>IFERROR(B45*100/SUM(B45:B46),"No Data")</f>
        <v>No Data</v>
      </c>
      <c r="C48" s="1" t="str">
        <f t="shared" ref="C48:M48" si="2">IFERROR(C45*100/SUM(C45:C46),"No Data")</f>
        <v>No Data</v>
      </c>
      <c r="D48" s="1" t="str">
        <f t="shared" si="2"/>
        <v>No Data</v>
      </c>
      <c r="E48" s="1" t="str">
        <f t="shared" si="2"/>
        <v>No Data</v>
      </c>
      <c r="F48" s="1" t="str">
        <f t="shared" si="2"/>
        <v>No Data</v>
      </c>
      <c r="G48" s="1" t="str">
        <f t="shared" si="2"/>
        <v>No Data</v>
      </c>
      <c r="H48" s="1" t="str">
        <f t="shared" si="2"/>
        <v>No Data</v>
      </c>
      <c r="I48" s="1" t="str">
        <f t="shared" si="2"/>
        <v>No Data</v>
      </c>
      <c r="J48" s="1" t="str">
        <f t="shared" si="2"/>
        <v>No Data</v>
      </c>
      <c r="K48" s="1" t="str">
        <f t="shared" si="2"/>
        <v>No Data</v>
      </c>
      <c r="L48" s="1" t="str">
        <f t="shared" si="2"/>
        <v>No Data</v>
      </c>
      <c r="M48" s="1" t="str">
        <f t="shared" si="2"/>
        <v>No Data</v>
      </c>
    </row>
    <row r="49" spans="1:13" x14ac:dyDescent="0.45">
      <c r="A49" s="22"/>
    </row>
    <row r="50" spans="1:13" x14ac:dyDescent="0.45">
      <c r="A50" s="22" t="s">
        <v>60</v>
      </c>
      <c r="B50" s="1">
        <v>10</v>
      </c>
      <c r="C50" s="1">
        <v>10</v>
      </c>
      <c r="D50" s="1">
        <v>10</v>
      </c>
      <c r="E50" s="1">
        <v>10</v>
      </c>
      <c r="F50" s="1">
        <v>10</v>
      </c>
      <c r="G50" s="1">
        <v>10</v>
      </c>
      <c r="H50" s="1">
        <v>10</v>
      </c>
      <c r="I50" s="1">
        <v>10</v>
      </c>
      <c r="J50" s="1">
        <v>10</v>
      </c>
      <c r="K50" s="1">
        <v>10</v>
      </c>
      <c r="L50" s="1">
        <v>10</v>
      </c>
      <c r="M50" s="1">
        <v>10</v>
      </c>
    </row>
    <row r="51" spans="1:13" x14ac:dyDescent="0.45">
      <c r="A51" s="22"/>
    </row>
    <row r="52" spans="1:13" x14ac:dyDescent="0.45">
      <c r="A52" s="22" t="s">
        <v>61</v>
      </c>
      <c r="B52" s="1" t="str">
        <f>IF(B48="No Data","-",IF(B48&lt;B50,"Pass","Fail"))</f>
        <v>-</v>
      </c>
      <c r="C52" s="1" t="str">
        <f t="shared" ref="C52:M52" si="3">IF(C48="No Data","-",IF(C48&lt;C50,"Pass","Fail"))</f>
        <v>-</v>
      </c>
      <c r="D52" s="1" t="str">
        <f t="shared" si="3"/>
        <v>-</v>
      </c>
      <c r="E52" s="1" t="str">
        <f t="shared" si="3"/>
        <v>-</v>
      </c>
      <c r="F52" s="1" t="str">
        <f t="shared" si="3"/>
        <v>-</v>
      </c>
      <c r="G52" s="1" t="str">
        <f t="shared" si="3"/>
        <v>-</v>
      </c>
      <c r="H52" s="1" t="str">
        <f t="shared" si="3"/>
        <v>-</v>
      </c>
      <c r="I52" s="1" t="str">
        <f t="shared" si="3"/>
        <v>-</v>
      </c>
      <c r="J52" s="1" t="str">
        <f t="shared" si="3"/>
        <v>-</v>
      </c>
      <c r="K52" s="1" t="str">
        <f t="shared" si="3"/>
        <v>-</v>
      </c>
      <c r="L52" s="1" t="str">
        <f t="shared" si="3"/>
        <v>-</v>
      </c>
      <c r="M52" s="1" t="str">
        <f t="shared" si="3"/>
        <v>-</v>
      </c>
    </row>
  </sheetData>
  <sheetProtection algorithmName="SHA-512" hashValue="VSJfphDY4YrGKlDYJ6AGrC6rehdusVL5pCgmWapNdCHw1LwI69rdQV/x8GIK2ZxAg6J+OfLrdUrEQLCgTem6rw==" saltValue="T5UuIeayZf/SfmQk06eSmg==" spinCount="100000" sheet="1" objects="1" scenarios="1"/>
  <conditionalFormatting sqref="B52:M52">
    <cfRule type="cellIs" dxfId="17" priority="1" operator="equal">
      <formula>"Pass"</formula>
    </cfRule>
    <cfRule type="cellIs" dxfId="16" priority="2" operator="equal">
      <formula>"Fail"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F83A-40A3-489C-8E85-645BED9717CB}">
  <dimension ref="A1:M52"/>
  <sheetViews>
    <sheetView workbookViewId="0"/>
  </sheetViews>
  <sheetFormatPr defaultRowHeight="14.25" x14ac:dyDescent="0.45"/>
  <cols>
    <col min="1" max="1" width="20.59765625" customWidth="1"/>
    <col min="2" max="13" width="10.3984375" style="1" customWidth="1"/>
  </cols>
  <sheetData>
    <row r="1" spans="1:13" ht="18" x14ac:dyDescent="0.55000000000000004">
      <c r="A1" s="31" t="s">
        <v>74</v>
      </c>
    </row>
    <row r="2" spans="1:13" x14ac:dyDescent="0.45">
      <c r="A2" t="s">
        <v>75</v>
      </c>
    </row>
    <row r="4" spans="1:13" x14ac:dyDescent="0.45">
      <c r="A4" t="s">
        <v>63</v>
      </c>
    </row>
    <row r="5" spans="1:13" x14ac:dyDescent="0.45">
      <c r="A5" t="s">
        <v>56</v>
      </c>
    </row>
    <row r="7" spans="1:13" x14ac:dyDescent="0.45">
      <c r="A7" s="4" t="s">
        <v>19</v>
      </c>
      <c r="B7" s="21" t="s">
        <v>43</v>
      </c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  <c r="H7" s="21" t="s">
        <v>49</v>
      </c>
      <c r="I7" s="21" t="s">
        <v>50</v>
      </c>
      <c r="J7" s="21" t="s">
        <v>51</v>
      </c>
      <c r="K7" s="21" t="s">
        <v>52</v>
      </c>
      <c r="L7" s="21" t="s">
        <v>53</v>
      </c>
      <c r="M7" s="21" t="s">
        <v>54</v>
      </c>
    </row>
    <row r="8" spans="1:13" x14ac:dyDescent="0.45">
      <c r="A8" s="30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45">
      <c r="A9" s="30">
        <v>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45">
      <c r="A10" s="30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x14ac:dyDescent="0.45">
      <c r="A11" s="30">
        <v>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x14ac:dyDescent="0.45">
      <c r="A12" s="30">
        <v>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x14ac:dyDescent="0.45">
      <c r="A13" s="30">
        <v>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45">
      <c r="A14" s="30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5">
      <c r="A15" s="30">
        <v>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45">
      <c r="A16" s="30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x14ac:dyDescent="0.45">
      <c r="A17" s="30">
        <v>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45">
      <c r="A18" s="30">
        <v>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45">
      <c r="A19" s="30">
        <v>12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45">
      <c r="A20" s="30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45">
      <c r="A21" s="30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45">
      <c r="A22" s="30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45">
      <c r="A23" s="30">
        <v>16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45">
      <c r="A24" s="30">
        <v>17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45">
      <c r="A25" s="30">
        <v>18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45">
      <c r="A26" s="30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x14ac:dyDescent="0.45">
      <c r="A27" s="30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45">
      <c r="A28" s="30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x14ac:dyDescent="0.45">
      <c r="A29" s="30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45">
      <c r="A30" s="30">
        <v>23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x14ac:dyDescent="0.45">
      <c r="A31" s="30">
        <v>24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45">
      <c r="A32" s="6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x14ac:dyDescent="0.45">
      <c r="A33" s="6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x14ac:dyDescent="0.45">
      <c r="A34" s="6">
        <v>27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x14ac:dyDescent="0.45">
      <c r="A35" s="6">
        <v>28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x14ac:dyDescent="0.45">
      <c r="A36" s="6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x14ac:dyDescent="0.45">
      <c r="A37" s="6">
        <v>30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45">
      <c r="A38" s="6">
        <v>31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45">
      <c r="A39" s="6">
        <v>32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45">
      <c r="A40" s="6">
        <v>33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x14ac:dyDescent="0.45">
      <c r="A41" s="6">
        <v>34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x14ac:dyDescent="0.45">
      <c r="A42" s="6">
        <v>35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x14ac:dyDescent="0.45">
      <c r="A43" s="6">
        <v>36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5" spans="1:13" x14ac:dyDescent="0.45">
      <c r="A45" s="22" t="s">
        <v>57</v>
      </c>
      <c r="B45" s="1">
        <f>COUNTIF(B8:B43,1)</f>
        <v>0</v>
      </c>
      <c r="C45" s="1">
        <f t="shared" ref="C45:M45" si="0">COUNTIF(C8:C43,1)</f>
        <v>0</v>
      </c>
      <c r="D45" s="1">
        <f t="shared" si="0"/>
        <v>0</v>
      </c>
      <c r="E45" s="1">
        <f t="shared" si="0"/>
        <v>0</v>
      </c>
      <c r="F45" s="1">
        <f t="shared" si="0"/>
        <v>0</v>
      </c>
      <c r="G45" s="1">
        <f t="shared" si="0"/>
        <v>0</v>
      </c>
      <c r="H45" s="1">
        <f t="shared" si="0"/>
        <v>0</v>
      </c>
      <c r="I45" s="1">
        <f t="shared" si="0"/>
        <v>0</v>
      </c>
      <c r="J45" s="1">
        <f t="shared" si="0"/>
        <v>0</v>
      </c>
      <c r="K45" s="1">
        <f t="shared" si="0"/>
        <v>0</v>
      </c>
      <c r="L45" s="1">
        <f t="shared" si="0"/>
        <v>0</v>
      </c>
      <c r="M45" s="1">
        <f t="shared" si="0"/>
        <v>0</v>
      </c>
    </row>
    <row r="46" spans="1:13" x14ac:dyDescent="0.45">
      <c r="A46" s="22" t="s">
        <v>58</v>
      </c>
      <c r="B46" s="1">
        <f>COUNTIF(B8:B43,0)</f>
        <v>0</v>
      </c>
      <c r="C46" s="1">
        <f t="shared" ref="C46:M46" si="1">COUNTIF(C8:C43,0)</f>
        <v>0</v>
      </c>
      <c r="D46" s="1">
        <f t="shared" si="1"/>
        <v>0</v>
      </c>
      <c r="E46" s="1">
        <f t="shared" si="1"/>
        <v>0</v>
      </c>
      <c r="F46" s="1">
        <f t="shared" si="1"/>
        <v>0</v>
      </c>
      <c r="G46" s="1">
        <f t="shared" si="1"/>
        <v>0</v>
      </c>
      <c r="H46" s="1">
        <f t="shared" si="1"/>
        <v>0</v>
      </c>
      <c r="I46" s="1">
        <f t="shared" si="1"/>
        <v>0</v>
      </c>
      <c r="J46" s="1">
        <f t="shared" si="1"/>
        <v>0</v>
      </c>
      <c r="K46" s="1">
        <f t="shared" si="1"/>
        <v>0</v>
      </c>
      <c r="L46" s="1">
        <f t="shared" si="1"/>
        <v>0</v>
      </c>
      <c r="M46" s="1">
        <f t="shared" si="1"/>
        <v>0</v>
      </c>
    </row>
    <row r="47" spans="1:13" x14ac:dyDescent="0.45">
      <c r="A47" s="22"/>
    </row>
    <row r="48" spans="1:13" x14ac:dyDescent="0.45">
      <c r="A48" s="22" t="s">
        <v>59</v>
      </c>
      <c r="B48" s="1" t="str">
        <f>IFERROR(B45*100/SUM(B45:B46),"No Data")</f>
        <v>No Data</v>
      </c>
      <c r="C48" s="1" t="str">
        <f t="shared" ref="C48:M48" si="2">IFERROR(C45*100/SUM(C45:C46),"No Data")</f>
        <v>No Data</v>
      </c>
      <c r="D48" s="1" t="str">
        <f t="shared" si="2"/>
        <v>No Data</v>
      </c>
      <c r="E48" s="1" t="str">
        <f t="shared" si="2"/>
        <v>No Data</v>
      </c>
      <c r="F48" s="1" t="str">
        <f t="shared" si="2"/>
        <v>No Data</v>
      </c>
      <c r="G48" s="1" t="str">
        <f t="shared" si="2"/>
        <v>No Data</v>
      </c>
      <c r="H48" s="1" t="str">
        <f t="shared" si="2"/>
        <v>No Data</v>
      </c>
      <c r="I48" s="1" t="str">
        <f t="shared" si="2"/>
        <v>No Data</v>
      </c>
      <c r="J48" s="1" t="str">
        <f t="shared" si="2"/>
        <v>No Data</v>
      </c>
      <c r="K48" s="1" t="str">
        <f t="shared" si="2"/>
        <v>No Data</v>
      </c>
      <c r="L48" s="1" t="str">
        <f t="shared" si="2"/>
        <v>No Data</v>
      </c>
      <c r="M48" s="1" t="str">
        <f t="shared" si="2"/>
        <v>No Data</v>
      </c>
    </row>
    <row r="49" spans="1:13" x14ac:dyDescent="0.45">
      <c r="A49" s="22"/>
    </row>
    <row r="50" spans="1:13" x14ac:dyDescent="0.45">
      <c r="A50" s="22" t="s">
        <v>60</v>
      </c>
      <c r="B50" s="1">
        <v>10</v>
      </c>
      <c r="C50" s="1">
        <v>10</v>
      </c>
      <c r="D50" s="1">
        <v>10</v>
      </c>
      <c r="E50" s="1">
        <v>10</v>
      </c>
      <c r="F50" s="1">
        <v>10</v>
      </c>
      <c r="G50" s="1">
        <v>10</v>
      </c>
      <c r="H50" s="1">
        <v>10</v>
      </c>
      <c r="I50" s="1">
        <v>10</v>
      </c>
      <c r="J50" s="1">
        <v>10</v>
      </c>
      <c r="K50" s="1">
        <v>10</v>
      </c>
      <c r="L50" s="1">
        <v>10</v>
      </c>
      <c r="M50" s="1">
        <v>10</v>
      </c>
    </row>
    <row r="51" spans="1:13" x14ac:dyDescent="0.45">
      <c r="A51" s="22"/>
    </row>
    <row r="52" spans="1:13" x14ac:dyDescent="0.45">
      <c r="A52" s="22" t="s">
        <v>61</v>
      </c>
      <c r="B52" s="1" t="str">
        <f>IF(B48="No Data","-",IF(B48&lt;B50,"Pass","Fail"))</f>
        <v>-</v>
      </c>
      <c r="C52" s="1" t="str">
        <f t="shared" ref="C52:M52" si="3">IF(C48="No Data","-",IF(C48&lt;C50,"Pass","Fail"))</f>
        <v>-</v>
      </c>
      <c r="D52" s="1" t="str">
        <f t="shared" si="3"/>
        <v>-</v>
      </c>
      <c r="E52" s="1" t="str">
        <f t="shared" si="3"/>
        <v>-</v>
      </c>
      <c r="F52" s="1" t="str">
        <f t="shared" si="3"/>
        <v>-</v>
      </c>
      <c r="G52" s="1" t="str">
        <f t="shared" si="3"/>
        <v>-</v>
      </c>
      <c r="H52" s="1" t="str">
        <f t="shared" si="3"/>
        <v>-</v>
      </c>
      <c r="I52" s="1" t="str">
        <f t="shared" si="3"/>
        <v>-</v>
      </c>
      <c r="J52" s="1" t="str">
        <f t="shared" si="3"/>
        <v>-</v>
      </c>
      <c r="K52" s="1" t="str">
        <f t="shared" si="3"/>
        <v>-</v>
      </c>
      <c r="L52" s="1" t="str">
        <f t="shared" si="3"/>
        <v>-</v>
      </c>
      <c r="M52" s="1" t="str">
        <f t="shared" si="3"/>
        <v>-</v>
      </c>
    </row>
  </sheetData>
  <sheetProtection algorithmName="SHA-512" hashValue="acfAn7rUUUE7SK9l69ZQpY1aimFcbayYWn1l16mO/edyColOyTKlT8fcac9kMOQy4iGWVGVidSDSZlEF06jgOg==" saltValue="aQUYuSx4xAuEWHc4ini1Og==" spinCount="100000" sheet="1" objects="1" scenarios="1"/>
  <conditionalFormatting sqref="B52:M52">
    <cfRule type="cellIs" dxfId="15" priority="1" operator="equal">
      <formula>"Pass"</formula>
    </cfRule>
    <cfRule type="cellIs" dxfId="14" priority="2" operator="equal">
      <formula>"Fail"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6AB68-4A1F-4EC8-BB4A-4AC639F3E3C5}">
  <dimension ref="A1:M52"/>
  <sheetViews>
    <sheetView workbookViewId="0"/>
  </sheetViews>
  <sheetFormatPr defaultRowHeight="14.25" x14ac:dyDescent="0.45"/>
  <cols>
    <col min="1" max="1" width="20.59765625" customWidth="1"/>
    <col min="2" max="13" width="10.3984375" style="1" customWidth="1"/>
  </cols>
  <sheetData>
    <row r="1" spans="1:13" ht="18" x14ac:dyDescent="0.55000000000000004">
      <c r="A1" s="31" t="s">
        <v>76</v>
      </c>
    </row>
    <row r="2" spans="1:13" x14ac:dyDescent="0.45">
      <c r="A2" t="s">
        <v>77</v>
      </c>
    </row>
    <row r="4" spans="1:13" x14ac:dyDescent="0.45">
      <c r="A4" t="s">
        <v>64</v>
      </c>
    </row>
    <row r="5" spans="1:13" x14ac:dyDescent="0.45">
      <c r="A5" t="s">
        <v>56</v>
      </c>
    </row>
    <row r="7" spans="1:13" x14ac:dyDescent="0.45">
      <c r="A7" s="4" t="s">
        <v>19</v>
      </c>
      <c r="B7" s="21" t="s">
        <v>43</v>
      </c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  <c r="H7" s="21" t="s">
        <v>49</v>
      </c>
      <c r="I7" s="21" t="s">
        <v>50</v>
      </c>
      <c r="J7" s="21" t="s">
        <v>51</v>
      </c>
      <c r="K7" s="21" t="s">
        <v>52</v>
      </c>
      <c r="L7" s="21" t="s">
        <v>53</v>
      </c>
      <c r="M7" s="21" t="s">
        <v>54</v>
      </c>
    </row>
    <row r="8" spans="1:13" x14ac:dyDescent="0.45">
      <c r="A8" s="30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45">
      <c r="A9" s="30">
        <v>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45">
      <c r="A10" s="30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x14ac:dyDescent="0.45">
      <c r="A11" s="30">
        <v>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x14ac:dyDescent="0.45">
      <c r="A12" s="30">
        <v>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x14ac:dyDescent="0.45">
      <c r="A13" s="30">
        <v>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45">
      <c r="A14" s="30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5">
      <c r="A15" s="30">
        <v>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45">
      <c r="A16" s="30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x14ac:dyDescent="0.45">
      <c r="A17" s="30">
        <v>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45">
      <c r="A18" s="30">
        <v>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45">
      <c r="A19" s="30">
        <v>12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45">
      <c r="A20" s="30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45">
      <c r="A21" s="30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45">
      <c r="A22" s="30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45">
      <c r="A23" s="30">
        <v>16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45">
      <c r="A24" s="30">
        <v>17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45">
      <c r="A25" s="30">
        <v>18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45">
      <c r="A26" s="30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x14ac:dyDescent="0.45">
      <c r="A27" s="30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45">
      <c r="A28" s="30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x14ac:dyDescent="0.45">
      <c r="A29" s="30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45">
      <c r="A30" s="30">
        <v>23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x14ac:dyDescent="0.45">
      <c r="A31" s="30">
        <v>24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45">
      <c r="A32" s="6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x14ac:dyDescent="0.45">
      <c r="A33" s="6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x14ac:dyDescent="0.45">
      <c r="A34" s="6">
        <v>27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x14ac:dyDescent="0.45">
      <c r="A35" s="6">
        <v>28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x14ac:dyDescent="0.45">
      <c r="A36" s="6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x14ac:dyDescent="0.45">
      <c r="A37" s="6">
        <v>30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45">
      <c r="A38" s="6">
        <v>31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45">
      <c r="A39" s="6">
        <v>32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45">
      <c r="A40" s="6">
        <v>33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x14ac:dyDescent="0.45">
      <c r="A41" s="6">
        <v>34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x14ac:dyDescent="0.45">
      <c r="A42" s="6">
        <v>35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x14ac:dyDescent="0.45">
      <c r="A43" s="6">
        <v>36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5" spans="1:13" x14ac:dyDescent="0.45">
      <c r="A45" s="22" t="s">
        <v>57</v>
      </c>
      <c r="B45" s="1">
        <f>COUNTIF(B8:B43,1)</f>
        <v>0</v>
      </c>
      <c r="C45" s="1">
        <f t="shared" ref="C45:M45" si="0">COUNTIF(C8:C43,1)</f>
        <v>0</v>
      </c>
      <c r="D45" s="1">
        <f t="shared" si="0"/>
        <v>0</v>
      </c>
      <c r="E45" s="1">
        <f t="shared" si="0"/>
        <v>0</v>
      </c>
      <c r="F45" s="1">
        <f t="shared" si="0"/>
        <v>0</v>
      </c>
      <c r="G45" s="1">
        <f t="shared" si="0"/>
        <v>0</v>
      </c>
      <c r="H45" s="1">
        <f t="shared" si="0"/>
        <v>0</v>
      </c>
      <c r="I45" s="1">
        <f t="shared" si="0"/>
        <v>0</v>
      </c>
      <c r="J45" s="1">
        <f t="shared" si="0"/>
        <v>0</v>
      </c>
      <c r="K45" s="1">
        <f t="shared" si="0"/>
        <v>0</v>
      </c>
      <c r="L45" s="1">
        <f t="shared" si="0"/>
        <v>0</v>
      </c>
      <c r="M45" s="1">
        <f t="shared" si="0"/>
        <v>0</v>
      </c>
    </row>
    <row r="46" spans="1:13" x14ac:dyDescent="0.45">
      <c r="A46" s="22" t="s">
        <v>58</v>
      </c>
      <c r="B46" s="1">
        <f>COUNTIF(B8:B43,0)</f>
        <v>0</v>
      </c>
      <c r="C46" s="1">
        <f t="shared" ref="C46:M46" si="1">COUNTIF(C8:C43,0)</f>
        <v>0</v>
      </c>
      <c r="D46" s="1">
        <f t="shared" si="1"/>
        <v>0</v>
      </c>
      <c r="E46" s="1">
        <f t="shared" si="1"/>
        <v>0</v>
      </c>
      <c r="F46" s="1">
        <f t="shared" si="1"/>
        <v>0</v>
      </c>
      <c r="G46" s="1">
        <f t="shared" si="1"/>
        <v>0</v>
      </c>
      <c r="H46" s="1">
        <f t="shared" si="1"/>
        <v>0</v>
      </c>
      <c r="I46" s="1">
        <f t="shared" si="1"/>
        <v>0</v>
      </c>
      <c r="J46" s="1">
        <f t="shared" si="1"/>
        <v>0</v>
      </c>
      <c r="K46" s="1">
        <f t="shared" si="1"/>
        <v>0</v>
      </c>
      <c r="L46" s="1">
        <f t="shared" si="1"/>
        <v>0</v>
      </c>
      <c r="M46" s="1">
        <f t="shared" si="1"/>
        <v>0</v>
      </c>
    </row>
    <row r="47" spans="1:13" x14ac:dyDescent="0.45">
      <c r="A47" s="22"/>
    </row>
    <row r="48" spans="1:13" x14ac:dyDescent="0.45">
      <c r="A48" s="22" t="s">
        <v>59</v>
      </c>
      <c r="B48" s="1" t="str">
        <f>IFERROR(B45*100/SUM(B45:B46),"No Data")</f>
        <v>No Data</v>
      </c>
      <c r="C48" s="1" t="str">
        <f t="shared" ref="C48:M48" si="2">IFERROR(C45*100/SUM(C45:C46),"No Data")</f>
        <v>No Data</v>
      </c>
      <c r="D48" s="1" t="str">
        <f t="shared" si="2"/>
        <v>No Data</v>
      </c>
      <c r="E48" s="1" t="str">
        <f t="shared" si="2"/>
        <v>No Data</v>
      </c>
      <c r="F48" s="1" t="str">
        <f t="shared" si="2"/>
        <v>No Data</v>
      </c>
      <c r="G48" s="1" t="str">
        <f t="shared" si="2"/>
        <v>No Data</v>
      </c>
      <c r="H48" s="1" t="str">
        <f t="shared" si="2"/>
        <v>No Data</v>
      </c>
      <c r="I48" s="1" t="str">
        <f t="shared" si="2"/>
        <v>No Data</v>
      </c>
      <c r="J48" s="1" t="str">
        <f t="shared" si="2"/>
        <v>No Data</v>
      </c>
      <c r="K48" s="1" t="str">
        <f t="shared" si="2"/>
        <v>No Data</v>
      </c>
      <c r="L48" s="1" t="str">
        <f t="shared" si="2"/>
        <v>No Data</v>
      </c>
      <c r="M48" s="1" t="str">
        <f t="shared" si="2"/>
        <v>No Data</v>
      </c>
    </row>
    <row r="49" spans="1:13" x14ac:dyDescent="0.45">
      <c r="A49" s="22"/>
    </row>
    <row r="50" spans="1:13" x14ac:dyDescent="0.45">
      <c r="A50" s="22" t="s">
        <v>60</v>
      </c>
      <c r="B50" s="1">
        <v>10</v>
      </c>
      <c r="C50" s="1">
        <v>10</v>
      </c>
      <c r="D50" s="1">
        <v>10</v>
      </c>
      <c r="E50" s="1">
        <v>10</v>
      </c>
      <c r="F50" s="1">
        <v>10</v>
      </c>
      <c r="G50" s="1">
        <v>10</v>
      </c>
      <c r="H50" s="1">
        <v>10</v>
      </c>
      <c r="I50" s="1">
        <v>10</v>
      </c>
      <c r="J50" s="1">
        <v>10</v>
      </c>
      <c r="K50" s="1">
        <v>10</v>
      </c>
      <c r="L50" s="1">
        <v>10</v>
      </c>
      <c r="M50" s="1">
        <v>10</v>
      </c>
    </row>
    <row r="51" spans="1:13" x14ac:dyDescent="0.45">
      <c r="A51" s="22"/>
    </row>
    <row r="52" spans="1:13" x14ac:dyDescent="0.45">
      <c r="A52" s="22" t="s">
        <v>61</v>
      </c>
      <c r="B52" s="1" t="str">
        <f>IF(B48="No Data","-",IF(B48&lt;B50,"Pass","Fail"))</f>
        <v>-</v>
      </c>
      <c r="C52" s="1" t="str">
        <f t="shared" ref="C52:M52" si="3">IF(C48="No Data","-",IF(C48&lt;C50,"Pass","Fail"))</f>
        <v>-</v>
      </c>
      <c r="D52" s="1" t="str">
        <f t="shared" si="3"/>
        <v>-</v>
      </c>
      <c r="E52" s="1" t="str">
        <f t="shared" si="3"/>
        <v>-</v>
      </c>
      <c r="F52" s="1" t="str">
        <f t="shared" si="3"/>
        <v>-</v>
      </c>
      <c r="G52" s="1" t="str">
        <f t="shared" si="3"/>
        <v>-</v>
      </c>
      <c r="H52" s="1" t="str">
        <f t="shared" si="3"/>
        <v>-</v>
      </c>
      <c r="I52" s="1" t="str">
        <f t="shared" si="3"/>
        <v>-</v>
      </c>
      <c r="J52" s="1" t="str">
        <f t="shared" si="3"/>
        <v>-</v>
      </c>
      <c r="K52" s="1" t="str">
        <f t="shared" si="3"/>
        <v>-</v>
      </c>
      <c r="L52" s="1" t="str">
        <f t="shared" si="3"/>
        <v>-</v>
      </c>
      <c r="M52" s="1" t="str">
        <f t="shared" si="3"/>
        <v>-</v>
      </c>
    </row>
  </sheetData>
  <sheetProtection algorithmName="SHA-512" hashValue="vSsfRkmW//wgpH2WeC0ufU1QhCyZCONFkMOuHrlStdlMekSMbVhhuVXtp1tpkj62I1LlYvCF5gC5RtH8pOnSrg==" saltValue="mOqXtQBsI8tAoC9/tkOYRw==" spinCount="100000" sheet="1" objects="1" scenarios="1"/>
  <conditionalFormatting sqref="B52:M52">
    <cfRule type="cellIs" dxfId="13" priority="1" operator="equal">
      <formula>"Pass"</formula>
    </cfRule>
    <cfRule type="cellIs" dxfId="12" priority="2" operator="equal">
      <formula>"Fail"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3910-49D5-4F7F-B6D1-B4B3D15470D9}">
  <dimension ref="A1:M52"/>
  <sheetViews>
    <sheetView workbookViewId="0"/>
  </sheetViews>
  <sheetFormatPr defaultRowHeight="14.25" x14ac:dyDescent="0.45"/>
  <cols>
    <col min="1" max="1" width="20.59765625" customWidth="1"/>
    <col min="2" max="13" width="10.3984375" style="1" customWidth="1"/>
  </cols>
  <sheetData>
    <row r="1" spans="1:13" ht="18" x14ac:dyDescent="0.55000000000000004">
      <c r="A1" s="31" t="s">
        <v>78</v>
      </c>
    </row>
    <row r="2" spans="1:13" x14ac:dyDescent="0.45">
      <c r="A2" t="s">
        <v>79</v>
      </c>
    </row>
    <row r="4" spans="1:13" x14ac:dyDescent="0.45">
      <c r="A4" t="s">
        <v>65</v>
      </c>
    </row>
    <row r="5" spans="1:13" x14ac:dyDescent="0.45">
      <c r="A5" t="s">
        <v>56</v>
      </c>
    </row>
    <row r="7" spans="1:13" x14ac:dyDescent="0.45">
      <c r="A7" s="4" t="s">
        <v>19</v>
      </c>
      <c r="B7" s="21" t="s">
        <v>43</v>
      </c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  <c r="H7" s="21" t="s">
        <v>49</v>
      </c>
      <c r="I7" s="21" t="s">
        <v>50</v>
      </c>
      <c r="J7" s="21" t="s">
        <v>51</v>
      </c>
      <c r="K7" s="21" t="s">
        <v>52</v>
      </c>
      <c r="L7" s="21" t="s">
        <v>53</v>
      </c>
      <c r="M7" s="21" t="s">
        <v>54</v>
      </c>
    </row>
    <row r="8" spans="1:13" x14ac:dyDescent="0.45">
      <c r="A8" s="30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45">
      <c r="A9" s="30">
        <v>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45">
      <c r="A10" s="30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x14ac:dyDescent="0.45">
      <c r="A11" s="30">
        <v>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x14ac:dyDescent="0.45">
      <c r="A12" s="30">
        <v>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x14ac:dyDescent="0.45">
      <c r="A13" s="30">
        <v>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45">
      <c r="A14" s="30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5">
      <c r="A15" s="30">
        <v>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45">
      <c r="A16" s="30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x14ac:dyDescent="0.45">
      <c r="A17" s="30">
        <v>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45">
      <c r="A18" s="30">
        <v>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45">
      <c r="A19" s="30">
        <v>12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45">
      <c r="A20" s="30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45">
      <c r="A21" s="30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45">
      <c r="A22" s="30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45">
      <c r="A23" s="30">
        <v>16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45">
      <c r="A24" s="30">
        <v>17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45">
      <c r="A25" s="30">
        <v>18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45">
      <c r="A26" s="30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x14ac:dyDescent="0.45">
      <c r="A27" s="30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45">
      <c r="A28" s="30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x14ac:dyDescent="0.45">
      <c r="A29" s="30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45">
      <c r="A30" s="30">
        <v>23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x14ac:dyDescent="0.45">
      <c r="A31" s="30">
        <v>24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45">
      <c r="A32" s="6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x14ac:dyDescent="0.45">
      <c r="A33" s="6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x14ac:dyDescent="0.45">
      <c r="A34" s="6">
        <v>27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x14ac:dyDescent="0.45">
      <c r="A35" s="6">
        <v>28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x14ac:dyDescent="0.45">
      <c r="A36" s="6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x14ac:dyDescent="0.45">
      <c r="A37" s="6">
        <v>30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45">
      <c r="A38" s="6">
        <v>31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45">
      <c r="A39" s="6">
        <v>32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45">
      <c r="A40" s="6">
        <v>33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x14ac:dyDescent="0.45">
      <c r="A41" s="6">
        <v>34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x14ac:dyDescent="0.45">
      <c r="A42" s="6">
        <v>35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x14ac:dyDescent="0.45">
      <c r="A43" s="6">
        <v>36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5" spans="1:13" x14ac:dyDescent="0.45">
      <c r="A45" s="22" t="s">
        <v>57</v>
      </c>
      <c r="B45" s="1">
        <f>COUNTIF(B8:B43,1)</f>
        <v>0</v>
      </c>
      <c r="C45" s="1">
        <f t="shared" ref="C45:M45" si="0">COUNTIF(C8:C43,1)</f>
        <v>0</v>
      </c>
      <c r="D45" s="1">
        <f t="shared" si="0"/>
        <v>0</v>
      </c>
      <c r="E45" s="1">
        <f t="shared" si="0"/>
        <v>0</v>
      </c>
      <c r="F45" s="1">
        <f t="shared" si="0"/>
        <v>0</v>
      </c>
      <c r="G45" s="1">
        <f t="shared" si="0"/>
        <v>0</v>
      </c>
      <c r="H45" s="1">
        <f t="shared" si="0"/>
        <v>0</v>
      </c>
      <c r="I45" s="1">
        <f t="shared" si="0"/>
        <v>0</v>
      </c>
      <c r="J45" s="1">
        <f t="shared" si="0"/>
        <v>0</v>
      </c>
      <c r="K45" s="1">
        <f t="shared" si="0"/>
        <v>0</v>
      </c>
      <c r="L45" s="1">
        <f t="shared" si="0"/>
        <v>0</v>
      </c>
      <c r="M45" s="1">
        <f t="shared" si="0"/>
        <v>0</v>
      </c>
    </row>
    <row r="46" spans="1:13" x14ac:dyDescent="0.45">
      <c r="A46" s="22" t="s">
        <v>58</v>
      </c>
      <c r="B46" s="1">
        <f>COUNTIF(B8:B43,0)</f>
        <v>0</v>
      </c>
      <c r="C46" s="1">
        <f t="shared" ref="C46:M46" si="1">COUNTIF(C8:C43,0)</f>
        <v>0</v>
      </c>
      <c r="D46" s="1">
        <f t="shared" si="1"/>
        <v>0</v>
      </c>
      <c r="E46" s="1">
        <f t="shared" si="1"/>
        <v>0</v>
      </c>
      <c r="F46" s="1">
        <f t="shared" si="1"/>
        <v>0</v>
      </c>
      <c r="G46" s="1">
        <f t="shared" si="1"/>
        <v>0</v>
      </c>
      <c r="H46" s="1">
        <f t="shared" si="1"/>
        <v>0</v>
      </c>
      <c r="I46" s="1">
        <f t="shared" si="1"/>
        <v>0</v>
      </c>
      <c r="J46" s="1">
        <f t="shared" si="1"/>
        <v>0</v>
      </c>
      <c r="K46" s="1">
        <f t="shared" si="1"/>
        <v>0</v>
      </c>
      <c r="L46" s="1">
        <f t="shared" si="1"/>
        <v>0</v>
      </c>
      <c r="M46" s="1">
        <f t="shared" si="1"/>
        <v>0</v>
      </c>
    </row>
    <row r="47" spans="1:13" x14ac:dyDescent="0.45">
      <c r="A47" s="22"/>
    </row>
    <row r="48" spans="1:13" x14ac:dyDescent="0.45">
      <c r="A48" s="22" t="s">
        <v>59</v>
      </c>
      <c r="B48" s="1" t="str">
        <f>IFERROR(B45*100/SUM(B45:B46),"No Data")</f>
        <v>No Data</v>
      </c>
      <c r="C48" s="1" t="str">
        <f t="shared" ref="C48:M48" si="2">IFERROR(C45*100/SUM(C45:C46),"No Data")</f>
        <v>No Data</v>
      </c>
      <c r="D48" s="1" t="str">
        <f t="shared" si="2"/>
        <v>No Data</v>
      </c>
      <c r="E48" s="1" t="str">
        <f t="shared" si="2"/>
        <v>No Data</v>
      </c>
      <c r="F48" s="1" t="str">
        <f t="shared" si="2"/>
        <v>No Data</v>
      </c>
      <c r="G48" s="1" t="str">
        <f t="shared" si="2"/>
        <v>No Data</v>
      </c>
      <c r="H48" s="1" t="str">
        <f t="shared" si="2"/>
        <v>No Data</v>
      </c>
      <c r="I48" s="1" t="str">
        <f t="shared" si="2"/>
        <v>No Data</v>
      </c>
      <c r="J48" s="1" t="str">
        <f t="shared" si="2"/>
        <v>No Data</v>
      </c>
      <c r="K48" s="1" t="str">
        <f t="shared" si="2"/>
        <v>No Data</v>
      </c>
      <c r="L48" s="1" t="str">
        <f t="shared" si="2"/>
        <v>No Data</v>
      </c>
      <c r="M48" s="1" t="str">
        <f t="shared" si="2"/>
        <v>No Data</v>
      </c>
    </row>
    <row r="49" spans="1:13" x14ac:dyDescent="0.45">
      <c r="A49" s="22"/>
    </row>
    <row r="50" spans="1:13" x14ac:dyDescent="0.45">
      <c r="A50" s="22" t="s">
        <v>60</v>
      </c>
      <c r="B50" s="1">
        <v>10</v>
      </c>
      <c r="C50" s="1">
        <v>10</v>
      </c>
      <c r="D50" s="1">
        <v>10</v>
      </c>
      <c r="E50" s="1">
        <v>10</v>
      </c>
      <c r="F50" s="1">
        <v>10</v>
      </c>
      <c r="G50" s="1">
        <v>10</v>
      </c>
      <c r="H50" s="1">
        <v>10</v>
      </c>
      <c r="I50" s="1">
        <v>10</v>
      </c>
      <c r="J50" s="1">
        <v>10</v>
      </c>
      <c r="K50" s="1">
        <v>10</v>
      </c>
      <c r="L50" s="1">
        <v>10</v>
      </c>
      <c r="M50" s="1">
        <v>10</v>
      </c>
    </row>
    <row r="51" spans="1:13" x14ac:dyDescent="0.45">
      <c r="A51" s="22"/>
    </row>
    <row r="52" spans="1:13" x14ac:dyDescent="0.45">
      <c r="A52" s="22" t="s">
        <v>61</v>
      </c>
      <c r="B52" s="1" t="str">
        <f>IF(B48="No Data","-",IF(B48&lt;B50,"Pass","Fail"))</f>
        <v>-</v>
      </c>
      <c r="C52" s="1" t="str">
        <f t="shared" ref="C52:M52" si="3">IF(C48="No Data","-",IF(C48&lt;C50,"Pass","Fail"))</f>
        <v>-</v>
      </c>
      <c r="D52" s="1" t="str">
        <f t="shared" si="3"/>
        <v>-</v>
      </c>
      <c r="E52" s="1" t="str">
        <f t="shared" si="3"/>
        <v>-</v>
      </c>
      <c r="F52" s="1" t="str">
        <f t="shared" si="3"/>
        <v>-</v>
      </c>
      <c r="G52" s="1" t="str">
        <f t="shared" si="3"/>
        <v>-</v>
      </c>
      <c r="H52" s="1" t="str">
        <f t="shared" si="3"/>
        <v>-</v>
      </c>
      <c r="I52" s="1" t="str">
        <f t="shared" si="3"/>
        <v>-</v>
      </c>
      <c r="J52" s="1" t="str">
        <f t="shared" si="3"/>
        <v>-</v>
      </c>
      <c r="K52" s="1" t="str">
        <f t="shared" si="3"/>
        <v>-</v>
      </c>
      <c r="L52" s="1" t="str">
        <f t="shared" si="3"/>
        <v>-</v>
      </c>
      <c r="M52" s="1" t="str">
        <f t="shared" si="3"/>
        <v>-</v>
      </c>
    </row>
  </sheetData>
  <sheetProtection algorithmName="SHA-512" hashValue="YxH4Z6H7NxxZkWaIyiVo7v+wcLtVLcMJ3x76LOctRo6J6o5R8633R24Kiec2qGU/Xo+Y1v4fCOIfF3RLQpANGw==" saltValue="sBWuHrzyxeXn/7pGl/Qhrg==" spinCount="100000" sheet="1" objects="1" scenarios="1"/>
  <conditionalFormatting sqref="B52:M52">
    <cfRule type="cellIs" dxfId="11" priority="1" operator="equal">
      <formula>"Pass"</formula>
    </cfRule>
    <cfRule type="cellIs" dxfId="10" priority="2" operator="equal">
      <formula>"Fail"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0CCD-7E54-47B7-8D94-04D0FD5C3B60}">
  <dimension ref="A1:M52"/>
  <sheetViews>
    <sheetView workbookViewId="0"/>
  </sheetViews>
  <sheetFormatPr defaultColWidth="9.1328125" defaultRowHeight="14.25" x14ac:dyDescent="0.45"/>
  <cols>
    <col min="1" max="1" width="20.59765625" style="36" customWidth="1"/>
    <col min="2" max="13" width="10.3984375" style="35" customWidth="1"/>
    <col min="14" max="16384" width="9.1328125" style="36"/>
  </cols>
  <sheetData>
    <row r="1" spans="1:13" ht="18" x14ac:dyDescent="0.55000000000000004">
      <c r="A1" s="34" t="s">
        <v>80</v>
      </c>
    </row>
    <row r="2" spans="1:13" x14ac:dyDescent="0.45">
      <c r="A2" s="36" t="s">
        <v>81</v>
      </c>
    </row>
    <row r="4" spans="1:13" x14ac:dyDescent="0.45">
      <c r="A4" s="36" t="s">
        <v>66</v>
      </c>
    </row>
    <row r="5" spans="1:13" x14ac:dyDescent="0.45">
      <c r="A5" s="36" t="s">
        <v>56</v>
      </c>
    </row>
    <row r="7" spans="1:13" x14ac:dyDescent="0.45">
      <c r="A7" s="37" t="s">
        <v>19</v>
      </c>
      <c r="B7" s="38" t="s">
        <v>43</v>
      </c>
      <c r="C7" s="38" t="s">
        <v>44</v>
      </c>
      <c r="D7" s="38" t="s">
        <v>45</v>
      </c>
      <c r="E7" s="38" t="s">
        <v>46</v>
      </c>
      <c r="F7" s="38" t="s">
        <v>47</v>
      </c>
      <c r="G7" s="38" t="s">
        <v>48</v>
      </c>
      <c r="H7" s="38" t="s">
        <v>49</v>
      </c>
      <c r="I7" s="38" t="s">
        <v>50</v>
      </c>
      <c r="J7" s="38" t="s">
        <v>51</v>
      </c>
      <c r="K7" s="38" t="s">
        <v>52</v>
      </c>
      <c r="L7" s="38" t="s">
        <v>53</v>
      </c>
      <c r="M7" s="38" t="s">
        <v>54</v>
      </c>
    </row>
    <row r="8" spans="1:13" x14ac:dyDescent="0.45">
      <c r="A8" s="39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45">
      <c r="A9" s="39">
        <v>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45">
      <c r="A10" s="39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x14ac:dyDescent="0.45">
      <c r="A11" s="39">
        <v>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x14ac:dyDescent="0.45">
      <c r="A12" s="39">
        <v>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x14ac:dyDescent="0.45">
      <c r="A13" s="39">
        <v>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45">
      <c r="A14" s="39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5">
      <c r="A15" s="39">
        <v>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45">
      <c r="A16" s="39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x14ac:dyDescent="0.45">
      <c r="A17" s="39">
        <v>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45">
      <c r="A18" s="39">
        <v>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45">
      <c r="A19" s="39">
        <v>12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45">
      <c r="A20" s="39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45">
      <c r="A21" s="39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45">
      <c r="A22" s="39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45">
      <c r="A23" s="39">
        <v>16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45">
      <c r="A24" s="39">
        <v>17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45">
      <c r="A25" s="39">
        <v>18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45">
      <c r="A26" s="39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x14ac:dyDescent="0.45">
      <c r="A27" s="39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45">
      <c r="A28" s="39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x14ac:dyDescent="0.45">
      <c r="A29" s="39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45">
      <c r="A30" s="39">
        <v>23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x14ac:dyDescent="0.45">
      <c r="A31" s="39">
        <v>24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45">
      <c r="A32" s="40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x14ac:dyDescent="0.45">
      <c r="A33" s="40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x14ac:dyDescent="0.45">
      <c r="A34" s="40">
        <v>27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x14ac:dyDescent="0.45">
      <c r="A35" s="40">
        <v>28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x14ac:dyDescent="0.45">
      <c r="A36" s="40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x14ac:dyDescent="0.45">
      <c r="A37" s="40">
        <v>30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45">
      <c r="A38" s="40">
        <v>31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45">
      <c r="A39" s="40">
        <v>32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45">
      <c r="A40" s="40">
        <v>33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x14ac:dyDescent="0.45">
      <c r="A41" s="40">
        <v>34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x14ac:dyDescent="0.45">
      <c r="A42" s="40">
        <v>35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x14ac:dyDescent="0.45">
      <c r="A43" s="40">
        <v>36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5" spans="1:13" x14ac:dyDescent="0.45">
      <c r="A45" s="41" t="s">
        <v>57</v>
      </c>
      <c r="B45" s="35">
        <f>COUNTIF(B8:B43,1)</f>
        <v>0</v>
      </c>
      <c r="C45" s="35">
        <f t="shared" ref="C45:M45" si="0">COUNTIF(C8:C43,1)</f>
        <v>0</v>
      </c>
      <c r="D45" s="35">
        <f t="shared" si="0"/>
        <v>0</v>
      </c>
      <c r="E45" s="35">
        <f t="shared" si="0"/>
        <v>0</v>
      </c>
      <c r="F45" s="35">
        <f t="shared" si="0"/>
        <v>0</v>
      </c>
      <c r="G45" s="35">
        <f t="shared" si="0"/>
        <v>0</v>
      </c>
      <c r="H45" s="35">
        <f t="shared" si="0"/>
        <v>0</v>
      </c>
      <c r="I45" s="35">
        <f t="shared" si="0"/>
        <v>0</v>
      </c>
      <c r="J45" s="35">
        <f t="shared" si="0"/>
        <v>0</v>
      </c>
      <c r="K45" s="35">
        <f t="shared" si="0"/>
        <v>0</v>
      </c>
      <c r="L45" s="35">
        <f t="shared" si="0"/>
        <v>0</v>
      </c>
      <c r="M45" s="35">
        <f t="shared" si="0"/>
        <v>0</v>
      </c>
    </row>
    <row r="46" spans="1:13" x14ac:dyDescent="0.45">
      <c r="A46" s="41" t="s">
        <v>58</v>
      </c>
      <c r="B46" s="35">
        <f>COUNTIF(B8:B43,0)</f>
        <v>0</v>
      </c>
      <c r="C46" s="35">
        <f t="shared" ref="C46:M46" si="1">COUNTIF(C8:C43,0)</f>
        <v>0</v>
      </c>
      <c r="D46" s="35">
        <f t="shared" si="1"/>
        <v>0</v>
      </c>
      <c r="E46" s="35">
        <f t="shared" si="1"/>
        <v>0</v>
      </c>
      <c r="F46" s="35">
        <f t="shared" si="1"/>
        <v>0</v>
      </c>
      <c r="G46" s="35">
        <f t="shared" si="1"/>
        <v>0</v>
      </c>
      <c r="H46" s="35">
        <f t="shared" si="1"/>
        <v>0</v>
      </c>
      <c r="I46" s="35">
        <f t="shared" si="1"/>
        <v>0</v>
      </c>
      <c r="J46" s="35">
        <f t="shared" si="1"/>
        <v>0</v>
      </c>
      <c r="K46" s="35">
        <f t="shared" si="1"/>
        <v>0</v>
      </c>
      <c r="L46" s="35">
        <f t="shared" si="1"/>
        <v>0</v>
      </c>
      <c r="M46" s="35">
        <f t="shared" si="1"/>
        <v>0</v>
      </c>
    </row>
    <row r="47" spans="1:13" x14ac:dyDescent="0.45">
      <c r="A47" s="41"/>
    </row>
    <row r="48" spans="1:13" x14ac:dyDescent="0.45">
      <c r="A48" s="41" t="s">
        <v>59</v>
      </c>
      <c r="B48" s="35" t="str">
        <f>IFERROR(B45*100/SUM(B45:B46),"No Data")</f>
        <v>No Data</v>
      </c>
      <c r="C48" s="35" t="str">
        <f t="shared" ref="C48:M48" si="2">IFERROR(C45*100/SUM(C45:C46),"No Data")</f>
        <v>No Data</v>
      </c>
      <c r="D48" s="35" t="str">
        <f t="shared" si="2"/>
        <v>No Data</v>
      </c>
      <c r="E48" s="35" t="str">
        <f t="shared" si="2"/>
        <v>No Data</v>
      </c>
      <c r="F48" s="35" t="str">
        <f t="shared" si="2"/>
        <v>No Data</v>
      </c>
      <c r="G48" s="35" t="str">
        <f t="shared" si="2"/>
        <v>No Data</v>
      </c>
      <c r="H48" s="35" t="str">
        <f t="shared" si="2"/>
        <v>No Data</v>
      </c>
      <c r="I48" s="35" t="str">
        <f t="shared" si="2"/>
        <v>No Data</v>
      </c>
      <c r="J48" s="35" t="str">
        <f t="shared" si="2"/>
        <v>No Data</v>
      </c>
      <c r="K48" s="35" t="str">
        <f t="shared" si="2"/>
        <v>No Data</v>
      </c>
      <c r="L48" s="35" t="str">
        <f t="shared" si="2"/>
        <v>No Data</v>
      </c>
      <c r="M48" s="35" t="str">
        <f t="shared" si="2"/>
        <v>No Data</v>
      </c>
    </row>
    <row r="49" spans="1:13" x14ac:dyDescent="0.45">
      <c r="A49" s="41"/>
    </row>
    <row r="50" spans="1:13" x14ac:dyDescent="0.45">
      <c r="A50" s="41" t="s">
        <v>60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</row>
    <row r="51" spans="1:13" x14ac:dyDescent="0.45">
      <c r="A51" s="41"/>
    </row>
    <row r="52" spans="1:13" x14ac:dyDescent="0.45">
      <c r="A52" s="41" t="s">
        <v>61</v>
      </c>
      <c r="B52" s="35" t="str">
        <f>IF(B48="No Data","-",IF(B48=B50,"Pass","Fail"))</f>
        <v>-</v>
      </c>
      <c r="C52" s="35" t="str">
        <f t="shared" ref="C52:M52" si="3">IF(C48="No Data","-",IF(C48=C50,"Pass","Fail"))</f>
        <v>-</v>
      </c>
      <c r="D52" s="35" t="str">
        <f t="shared" si="3"/>
        <v>-</v>
      </c>
      <c r="E52" s="35" t="str">
        <f t="shared" si="3"/>
        <v>-</v>
      </c>
      <c r="F52" s="35" t="str">
        <f t="shared" si="3"/>
        <v>-</v>
      </c>
      <c r="G52" s="35" t="str">
        <f t="shared" si="3"/>
        <v>-</v>
      </c>
      <c r="H52" s="35" t="str">
        <f t="shared" si="3"/>
        <v>-</v>
      </c>
      <c r="I52" s="35" t="str">
        <f t="shared" si="3"/>
        <v>-</v>
      </c>
      <c r="J52" s="35" t="str">
        <f t="shared" si="3"/>
        <v>-</v>
      </c>
      <c r="K52" s="35" t="str">
        <f t="shared" si="3"/>
        <v>-</v>
      </c>
      <c r="L52" s="35" t="str">
        <f t="shared" si="3"/>
        <v>-</v>
      </c>
      <c r="M52" s="35" t="str">
        <f t="shared" si="3"/>
        <v>-</v>
      </c>
    </row>
  </sheetData>
  <sheetProtection algorithmName="SHA-512" hashValue="dzZHMSQSRd9NbuP6j5YdiISDI4x+VR1RCddh8LkfGjYgr6rawsMoSO5hbQcSTOCkTOjcSgyKdWjEci9T/Bk+qQ==" saltValue="8Onk9jaqeTif4XmXOY744Q==" spinCount="100000" sheet="1" objects="1" scenarios="1"/>
  <conditionalFormatting sqref="B52:M52">
    <cfRule type="cellIs" dxfId="9" priority="1" operator="equal">
      <formula>"Pass"</formula>
    </cfRule>
    <cfRule type="cellIs" dxfId="8" priority="2" operator="equal">
      <formula>"Fail"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73F50-DB38-4356-AF9B-58FE0B87BEAF}">
  <dimension ref="A1:S48"/>
  <sheetViews>
    <sheetView workbookViewId="0">
      <selection activeCell="F14" sqref="F14"/>
    </sheetView>
  </sheetViews>
  <sheetFormatPr defaultRowHeight="14.25" x14ac:dyDescent="0.45"/>
  <cols>
    <col min="1" max="1" width="20.59765625" customWidth="1"/>
    <col min="2" max="19" width="11.3984375" customWidth="1"/>
  </cols>
  <sheetData>
    <row r="1" spans="1:19" ht="18" x14ac:dyDescent="0.55000000000000004">
      <c r="A1" s="31" t="s">
        <v>82</v>
      </c>
    </row>
    <row r="2" spans="1:19" x14ac:dyDescent="0.45">
      <c r="A2" t="s">
        <v>83</v>
      </c>
    </row>
    <row r="4" spans="1:19" x14ac:dyDescent="0.45">
      <c r="A4" t="s">
        <v>84</v>
      </c>
    </row>
    <row r="5" spans="1:19" ht="14.65" thickBot="1" x14ac:dyDescent="0.5"/>
    <row r="6" spans="1:19" ht="15.75" x14ac:dyDescent="0.5">
      <c r="B6" s="68" t="s">
        <v>41</v>
      </c>
      <c r="C6" s="69"/>
      <c r="D6" s="69"/>
      <c r="E6" s="69"/>
      <c r="F6" s="69"/>
      <c r="G6" s="69"/>
      <c r="H6" s="69"/>
      <c r="I6" s="69"/>
      <c r="J6" s="70"/>
      <c r="K6" s="68" t="s">
        <v>42</v>
      </c>
      <c r="L6" s="69"/>
      <c r="M6" s="69"/>
      <c r="N6" s="69"/>
      <c r="O6" s="69"/>
      <c r="P6" s="69"/>
      <c r="Q6" s="69"/>
      <c r="R6" s="69"/>
      <c r="S6" s="70"/>
    </row>
    <row r="7" spans="1:19" x14ac:dyDescent="0.45">
      <c r="B7" s="66" t="s">
        <v>37</v>
      </c>
      <c r="C7" s="67"/>
      <c r="D7" s="67"/>
      <c r="E7" s="67"/>
      <c r="F7" s="67" t="s">
        <v>40</v>
      </c>
      <c r="G7" s="67"/>
      <c r="H7" s="67"/>
      <c r="I7" s="67"/>
      <c r="J7" s="26"/>
      <c r="K7" s="66" t="s">
        <v>37</v>
      </c>
      <c r="L7" s="67"/>
      <c r="M7" s="67"/>
      <c r="N7" s="67"/>
      <c r="O7" s="67" t="s">
        <v>40</v>
      </c>
      <c r="P7" s="67"/>
      <c r="Q7" s="67"/>
      <c r="R7" s="67"/>
      <c r="S7" s="26"/>
    </row>
    <row r="8" spans="1:19" ht="65.25" customHeight="1" x14ac:dyDescent="0.45">
      <c r="A8" s="19" t="s">
        <v>19</v>
      </c>
      <c r="B8" s="17" t="s">
        <v>36</v>
      </c>
      <c r="C8" s="18" t="s">
        <v>38</v>
      </c>
      <c r="D8" s="18" t="s">
        <v>39</v>
      </c>
      <c r="E8" s="18" t="s">
        <v>68</v>
      </c>
      <c r="F8" s="18" t="s">
        <v>36</v>
      </c>
      <c r="G8" s="18" t="s">
        <v>38</v>
      </c>
      <c r="H8" s="18" t="s">
        <v>39</v>
      </c>
      <c r="I8" s="18" t="s">
        <v>67</v>
      </c>
      <c r="J8" s="27" t="s">
        <v>91</v>
      </c>
      <c r="K8" s="17" t="s">
        <v>36</v>
      </c>
      <c r="L8" s="18" t="s">
        <v>38</v>
      </c>
      <c r="M8" s="18" t="s">
        <v>39</v>
      </c>
      <c r="N8" s="18" t="s">
        <v>68</v>
      </c>
      <c r="O8" s="18" t="s">
        <v>36</v>
      </c>
      <c r="P8" s="18" t="s">
        <v>38</v>
      </c>
      <c r="Q8" s="18" t="s">
        <v>39</v>
      </c>
      <c r="R8" s="18" t="s">
        <v>67</v>
      </c>
      <c r="S8" s="27" t="s">
        <v>91</v>
      </c>
    </row>
    <row r="9" spans="1:19" x14ac:dyDescent="0.45">
      <c r="A9" s="29">
        <v>1</v>
      </c>
      <c r="B9" s="42"/>
      <c r="C9" s="32"/>
      <c r="D9" s="23" t="str">
        <f>IF(C9&gt;0,(B9+C9)/2,"")</f>
        <v/>
      </c>
      <c r="E9" s="23" t="str">
        <f>IF(C9&gt;0,C9/((B9+C9)/2),"")</f>
        <v/>
      </c>
      <c r="F9" s="32"/>
      <c r="G9" s="32"/>
      <c r="H9" s="23" t="str">
        <f>IF(G9&gt;0,(F9+G9)/2,"")</f>
        <v/>
      </c>
      <c r="I9" s="23" t="str">
        <f>IF(G9&gt;0,G9/((F9+G9)/2),"")</f>
        <v/>
      </c>
      <c r="J9" s="24" t="str">
        <f>IF(G9&gt;0,(E9+I9)/2,"")</f>
        <v/>
      </c>
      <c r="K9" s="42"/>
      <c r="L9" s="32"/>
      <c r="M9" s="23" t="str">
        <f>IF(L9&gt;0,(K9+L9)/2,"")</f>
        <v/>
      </c>
      <c r="N9" s="23" t="str">
        <f>IF(L9&gt;0,L9/((K9+L9)/2),"")</f>
        <v/>
      </c>
      <c r="O9" s="32"/>
      <c r="P9" s="32"/>
      <c r="Q9" s="23" t="str">
        <f>IF(P9&gt;0,(O9+P9)/2,"")</f>
        <v/>
      </c>
      <c r="R9" s="23" t="str">
        <f>IF(P9&gt;0,P9/((O9+P9)/2),"")</f>
        <v/>
      </c>
      <c r="S9" s="24" t="str">
        <f>IF(P9&gt;0,(N9+R9)/2,"")</f>
        <v/>
      </c>
    </row>
    <row r="10" spans="1:19" x14ac:dyDescent="0.45">
      <c r="A10" s="29">
        <v>2</v>
      </c>
      <c r="B10" s="32"/>
      <c r="C10" s="32"/>
      <c r="D10" s="23" t="str">
        <f t="shared" ref="D10:D44" si="0">IF(C10&gt;0,(B10+C10)/2,"")</f>
        <v/>
      </c>
      <c r="E10" s="23" t="str">
        <f t="shared" ref="E10:E44" si="1">IF(C10&gt;0,C10/((B10+C10)/2),"")</f>
        <v/>
      </c>
      <c r="F10" s="32"/>
      <c r="G10" s="32"/>
      <c r="H10" s="23" t="str">
        <f t="shared" ref="H10:H44" si="2">IF(G10&gt;0,(F10+G10)/2,"")</f>
        <v/>
      </c>
      <c r="I10" s="23" t="str">
        <f t="shared" ref="I10:I44" si="3">IF(G10&gt;0,G10/((F10+G10)/2),"")</f>
        <v/>
      </c>
      <c r="J10" s="24" t="str">
        <f t="shared" ref="J10:J44" si="4">IF(G10&gt;0,(E10+I10)/2,"")</f>
        <v/>
      </c>
      <c r="K10" s="32"/>
      <c r="L10" s="32"/>
      <c r="M10" s="23" t="str">
        <f t="shared" ref="M10:M44" si="5">IF(L10&gt;0,(K10+L10)/2,"")</f>
        <v/>
      </c>
      <c r="N10" s="23" t="str">
        <f t="shared" ref="N10:N44" si="6">IF(L10&gt;0,L10/((K10+L10)/2),"")</f>
        <v/>
      </c>
      <c r="O10" s="32"/>
      <c r="P10" s="32"/>
      <c r="Q10" s="23" t="str">
        <f t="shared" ref="Q10:Q43" si="7">IF(P10&gt;0,(O10+P10)/2,"")</f>
        <v/>
      </c>
      <c r="R10" s="23" t="str">
        <f t="shared" ref="R10:R43" si="8">IF(P10&gt;0,P10/((O10+P10)/2),"")</f>
        <v/>
      </c>
      <c r="S10" s="24" t="str">
        <f t="shared" ref="S10:S43" si="9">IF(P10&gt;0,(N10+R10)/2,"")</f>
        <v/>
      </c>
    </row>
    <row r="11" spans="1:19" x14ac:dyDescent="0.45">
      <c r="A11" s="29">
        <v>3</v>
      </c>
      <c r="B11" s="32"/>
      <c r="C11" s="32"/>
      <c r="D11" s="23" t="str">
        <f t="shared" si="0"/>
        <v/>
      </c>
      <c r="E11" s="23" t="str">
        <f t="shared" si="1"/>
        <v/>
      </c>
      <c r="F11" s="32"/>
      <c r="G11" s="32"/>
      <c r="H11" s="23" t="str">
        <f t="shared" si="2"/>
        <v/>
      </c>
      <c r="I11" s="23" t="str">
        <f t="shared" si="3"/>
        <v/>
      </c>
      <c r="J11" s="24" t="str">
        <f t="shared" si="4"/>
        <v/>
      </c>
      <c r="K11" s="32"/>
      <c r="L11" s="32"/>
      <c r="M11" s="23" t="str">
        <f t="shared" si="5"/>
        <v/>
      </c>
      <c r="N11" s="23" t="str">
        <f t="shared" si="6"/>
        <v/>
      </c>
      <c r="O11" s="32"/>
      <c r="P11" s="32"/>
      <c r="Q11" s="23" t="str">
        <f t="shared" si="7"/>
        <v/>
      </c>
      <c r="R11" s="23" t="str">
        <f t="shared" si="8"/>
        <v/>
      </c>
      <c r="S11" s="24" t="str">
        <f t="shared" si="9"/>
        <v/>
      </c>
    </row>
    <row r="12" spans="1:19" x14ac:dyDescent="0.45">
      <c r="A12" s="29">
        <v>4</v>
      </c>
      <c r="B12" s="32"/>
      <c r="C12" s="32"/>
      <c r="D12" s="23" t="str">
        <f t="shared" si="0"/>
        <v/>
      </c>
      <c r="E12" s="23" t="str">
        <f t="shared" si="1"/>
        <v/>
      </c>
      <c r="F12" s="32"/>
      <c r="G12" s="32"/>
      <c r="H12" s="23" t="str">
        <f t="shared" si="2"/>
        <v/>
      </c>
      <c r="I12" s="23" t="str">
        <f t="shared" si="3"/>
        <v/>
      </c>
      <c r="J12" s="24" t="str">
        <f t="shared" si="4"/>
        <v/>
      </c>
      <c r="K12" s="32"/>
      <c r="L12" s="32"/>
      <c r="M12" s="23" t="str">
        <f t="shared" si="5"/>
        <v/>
      </c>
      <c r="N12" s="23" t="str">
        <f t="shared" si="6"/>
        <v/>
      </c>
      <c r="O12" s="32"/>
      <c r="P12" s="32"/>
      <c r="Q12" s="23" t="str">
        <f t="shared" si="7"/>
        <v/>
      </c>
      <c r="R12" s="23" t="str">
        <f t="shared" si="8"/>
        <v/>
      </c>
      <c r="S12" s="24" t="str">
        <f t="shared" si="9"/>
        <v/>
      </c>
    </row>
    <row r="13" spans="1:19" x14ac:dyDescent="0.45">
      <c r="A13" s="29">
        <v>5</v>
      </c>
      <c r="B13" s="32"/>
      <c r="C13" s="32"/>
      <c r="D13" s="23" t="str">
        <f t="shared" si="0"/>
        <v/>
      </c>
      <c r="E13" s="23" t="str">
        <f t="shared" si="1"/>
        <v/>
      </c>
      <c r="F13" s="32"/>
      <c r="G13" s="32"/>
      <c r="H13" s="23" t="str">
        <f t="shared" si="2"/>
        <v/>
      </c>
      <c r="I13" s="23" t="str">
        <f t="shared" si="3"/>
        <v/>
      </c>
      <c r="J13" s="24" t="str">
        <f t="shared" si="4"/>
        <v/>
      </c>
      <c r="K13" s="32"/>
      <c r="L13" s="32"/>
      <c r="M13" s="23" t="str">
        <f t="shared" si="5"/>
        <v/>
      </c>
      <c r="N13" s="23" t="str">
        <f t="shared" si="6"/>
        <v/>
      </c>
      <c r="O13" s="32"/>
      <c r="P13" s="32"/>
      <c r="Q13" s="23" t="str">
        <f t="shared" si="7"/>
        <v/>
      </c>
      <c r="R13" s="23" t="str">
        <f t="shared" si="8"/>
        <v/>
      </c>
      <c r="S13" s="24" t="str">
        <f t="shared" si="9"/>
        <v/>
      </c>
    </row>
    <row r="14" spans="1:19" x14ac:dyDescent="0.45">
      <c r="A14" s="29">
        <v>6</v>
      </c>
      <c r="B14" s="32"/>
      <c r="C14" s="32"/>
      <c r="D14" s="23" t="str">
        <f t="shared" si="0"/>
        <v/>
      </c>
      <c r="E14" s="23" t="str">
        <f t="shared" si="1"/>
        <v/>
      </c>
      <c r="F14" s="32"/>
      <c r="G14" s="32"/>
      <c r="H14" s="23" t="str">
        <f t="shared" si="2"/>
        <v/>
      </c>
      <c r="I14" s="23" t="str">
        <f t="shared" si="3"/>
        <v/>
      </c>
      <c r="J14" s="24" t="str">
        <f t="shared" si="4"/>
        <v/>
      </c>
      <c r="K14" s="32"/>
      <c r="L14" s="32"/>
      <c r="M14" s="23" t="str">
        <f t="shared" si="5"/>
        <v/>
      </c>
      <c r="N14" s="23" t="str">
        <f t="shared" si="6"/>
        <v/>
      </c>
      <c r="O14" s="32"/>
      <c r="P14" s="32"/>
      <c r="Q14" s="23" t="str">
        <f t="shared" si="7"/>
        <v/>
      </c>
      <c r="R14" s="23" t="str">
        <f t="shared" si="8"/>
        <v/>
      </c>
      <c r="S14" s="24" t="str">
        <f t="shared" si="9"/>
        <v/>
      </c>
    </row>
    <row r="15" spans="1:19" x14ac:dyDescent="0.45">
      <c r="A15" s="29">
        <v>7</v>
      </c>
      <c r="B15" s="32"/>
      <c r="C15" s="32"/>
      <c r="D15" s="23" t="str">
        <f t="shared" si="0"/>
        <v/>
      </c>
      <c r="E15" s="23" t="str">
        <f t="shared" si="1"/>
        <v/>
      </c>
      <c r="F15" s="32"/>
      <c r="G15" s="32"/>
      <c r="H15" s="23" t="str">
        <f t="shared" si="2"/>
        <v/>
      </c>
      <c r="I15" s="23" t="str">
        <f t="shared" si="3"/>
        <v/>
      </c>
      <c r="J15" s="24" t="str">
        <f t="shared" si="4"/>
        <v/>
      </c>
      <c r="K15" s="32"/>
      <c r="L15" s="32"/>
      <c r="M15" s="23" t="str">
        <f t="shared" si="5"/>
        <v/>
      </c>
      <c r="N15" s="23" t="str">
        <f t="shared" si="6"/>
        <v/>
      </c>
      <c r="O15" s="32"/>
      <c r="P15" s="32"/>
      <c r="Q15" s="23" t="str">
        <f t="shared" si="7"/>
        <v/>
      </c>
      <c r="R15" s="23" t="str">
        <f t="shared" si="8"/>
        <v/>
      </c>
      <c r="S15" s="24" t="str">
        <f t="shared" si="9"/>
        <v/>
      </c>
    </row>
    <row r="16" spans="1:19" x14ac:dyDescent="0.45">
      <c r="A16" s="29">
        <v>8</v>
      </c>
      <c r="B16" s="32"/>
      <c r="C16" s="32"/>
      <c r="D16" s="23" t="str">
        <f t="shared" si="0"/>
        <v/>
      </c>
      <c r="E16" s="23" t="str">
        <f t="shared" si="1"/>
        <v/>
      </c>
      <c r="F16" s="32"/>
      <c r="G16" s="32"/>
      <c r="H16" s="23" t="str">
        <f t="shared" si="2"/>
        <v/>
      </c>
      <c r="I16" s="23" t="str">
        <f t="shared" si="3"/>
        <v/>
      </c>
      <c r="J16" s="24" t="str">
        <f t="shared" si="4"/>
        <v/>
      </c>
      <c r="K16" s="32"/>
      <c r="L16" s="32"/>
      <c r="M16" s="23" t="str">
        <f t="shared" si="5"/>
        <v/>
      </c>
      <c r="N16" s="23" t="str">
        <f t="shared" si="6"/>
        <v/>
      </c>
      <c r="O16" s="32"/>
      <c r="P16" s="32"/>
      <c r="Q16" s="23" t="str">
        <f t="shared" si="7"/>
        <v/>
      </c>
      <c r="R16" s="23" t="str">
        <f t="shared" si="8"/>
        <v/>
      </c>
      <c r="S16" s="24" t="str">
        <f t="shared" si="9"/>
        <v/>
      </c>
    </row>
    <row r="17" spans="1:19" x14ac:dyDescent="0.45">
      <c r="A17" s="29">
        <v>9</v>
      </c>
      <c r="B17" s="32"/>
      <c r="C17" s="32"/>
      <c r="D17" s="23" t="str">
        <f t="shared" si="0"/>
        <v/>
      </c>
      <c r="E17" s="23" t="str">
        <f t="shared" si="1"/>
        <v/>
      </c>
      <c r="F17" s="32"/>
      <c r="G17" s="32"/>
      <c r="H17" s="23" t="str">
        <f t="shared" si="2"/>
        <v/>
      </c>
      <c r="I17" s="23" t="str">
        <f t="shared" si="3"/>
        <v/>
      </c>
      <c r="J17" s="24" t="str">
        <f t="shared" si="4"/>
        <v/>
      </c>
      <c r="K17" s="32"/>
      <c r="L17" s="32"/>
      <c r="M17" s="23" t="str">
        <f t="shared" si="5"/>
        <v/>
      </c>
      <c r="N17" s="23" t="str">
        <f t="shared" si="6"/>
        <v/>
      </c>
      <c r="O17" s="32"/>
      <c r="P17" s="32"/>
      <c r="Q17" s="23" t="str">
        <f t="shared" si="7"/>
        <v/>
      </c>
      <c r="R17" s="23" t="str">
        <f t="shared" si="8"/>
        <v/>
      </c>
      <c r="S17" s="24" t="str">
        <f t="shared" si="9"/>
        <v/>
      </c>
    </row>
    <row r="18" spans="1:19" x14ac:dyDescent="0.45">
      <c r="A18" s="29">
        <v>10</v>
      </c>
      <c r="B18" s="32"/>
      <c r="C18" s="32"/>
      <c r="D18" s="23" t="str">
        <f t="shared" si="0"/>
        <v/>
      </c>
      <c r="E18" s="23" t="str">
        <f t="shared" si="1"/>
        <v/>
      </c>
      <c r="F18" s="32"/>
      <c r="G18" s="32"/>
      <c r="H18" s="23" t="str">
        <f t="shared" si="2"/>
        <v/>
      </c>
      <c r="I18" s="23" t="str">
        <f t="shared" si="3"/>
        <v/>
      </c>
      <c r="J18" s="24" t="str">
        <f t="shared" si="4"/>
        <v/>
      </c>
      <c r="K18" s="32"/>
      <c r="L18" s="32"/>
      <c r="M18" s="23" t="str">
        <f t="shared" si="5"/>
        <v/>
      </c>
      <c r="N18" s="23" t="str">
        <f t="shared" si="6"/>
        <v/>
      </c>
      <c r="O18" s="32"/>
      <c r="P18" s="32"/>
      <c r="Q18" s="23" t="str">
        <f t="shared" si="7"/>
        <v/>
      </c>
      <c r="R18" s="23" t="str">
        <f t="shared" si="8"/>
        <v/>
      </c>
      <c r="S18" s="24" t="str">
        <f t="shared" si="9"/>
        <v/>
      </c>
    </row>
    <row r="19" spans="1:19" x14ac:dyDescent="0.45">
      <c r="A19" s="29">
        <v>11</v>
      </c>
      <c r="B19" s="32"/>
      <c r="C19" s="32"/>
      <c r="D19" s="23" t="str">
        <f t="shared" si="0"/>
        <v/>
      </c>
      <c r="E19" s="23" t="str">
        <f t="shared" si="1"/>
        <v/>
      </c>
      <c r="F19" s="32"/>
      <c r="G19" s="32"/>
      <c r="H19" s="23" t="str">
        <f t="shared" si="2"/>
        <v/>
      </c>
      <c r="I19" s="23" t="str">
        <f t="shared" si="3"/>
        <v/>
      </c>
      <c r="J19" s="24" t="str">
        <f t="shared" si="4"/>
        <v/>
      </c>
      <c r="K19" s="32"/>
      <c r="L19" s="32"/>
      <c r="M19" s="23" t="str">
        <f t="shared" si="5"/>
        <v/>
      </c>
      <c r="N19" s="23" t="str">
        <f t="shared" si="6"/>
        <v/>
      </c>
      <c r="O19" s="32"/>
      <c r="P19" s="32"/>
      <c r="Q19" s="23" t="str">
        <f t="shared" si="7"/>
        <v/>
      </c>
      <c r="R19" s="23" t="str">
        <f t="shared" si="8"/>
        <v/>
      </c>
      <c r="S19" s="24" t="str">
        <f t="shared" si="9"/>
        <v/>
      </c>
    </row>
    <row r="20" spans="1:19" x14ac:dyDescent="0.45">
      <c r="A20" s="29">
        <v>12</v>
      </c>
      <c r="B20" s="32"/>
      <c r="C20" s="32"/>
      <c r="D20" s="23" t="str">
        <f t="shared" si="0"/>
        <v/>
      </c>
      <c r="E20" s="23" t="str">
        <f t="shared" si="1"/>
        <v/>
      </c>
      <c r="F20" s="32"/>
      <c r="G20" s="32"/>
      <c r="H20" s="23" t="str">
        <f t="shared" si="2"/>
        <v/>
      </c>
      <c r="I20" s="23" t="str">
        <f t="shared" si="3"/>
        <v/>
      </c>
      <c r="J20" s="24" t="str">
        <f t="shared" si="4"/>
        <v/>
      </c>
      <c r="K20" s="32"/>
      <c r="L20" s="32"/>
      <c r="M20" s="23" t="str">
        <f t="shared" si="5"/>
        <v/>
      </c>
      <c r="N20" s="23" t="str">
        <f t="shared" si="6"/>
        <v/>
      </c>
      <c r="O20" s="32"/>
      <c r="P20" s="32"/>
      <c r="Q20" s="23" t="str">
        <f t="shared" si="7"/>
        <v/>
      </c>
      <c r="R20" s="23" t="str">
        <f t="shared" si="8"/>
        <v/>
      </c>
      <c r="S20" s="24" t="str">
        <f t="shared" si="9"/>
        <v/>
      </c>
    </row>
    <row r="21" spans="1:19" x14ac:dyDescent="0.45">
      <c r="A21" s="29">
        <v>13</v>
      </c>
      <c r="B21" s="32"/>
      <c r="C21" s="32"/>
      <c r="D21" s="23" t="str">
        <f t="shared" si="0"/>
        <v/>
      </c>
      <c r="E21" s="23" t="str">
        <f t="shared" si="1"/>
        <v/>
      </c>
      <c r="F21" s="32"/>
      <c r="G21" s="32"/>
      <c r="H21" s="23" t="str">
        <f t="shared" si="2"/>
        <v/>
      </c>
      <c r="I21" s="23" t="str">
        <f t="shared" si="3"/>
        <v/>
      </c>
      <c r="J21" s="24" t="str">
        <f t="shared" si="4"/>
        <v/>
      </c>
      <c r="K21" s="32"/>
      <c r="L21" s="32"/>
      <c r="M21" s="23" t="str">
        <f t="shared" si="5"/>
        <v/>
      </c>
      <c r="N21" s="23" t="str">
        <f t="shared" si="6"/>
        <v/>
      </c>
      <c r="O21" s="32"/>
      <c r="P21" s="32"/>
      <c r="Q21" s="23" t="str">
        <f t="shared" si="7"/>
        <v/>
      </c>
      <c r="R21" s="23" t="str">
        <f t="shared" si="8"/>
        <v/>
      </c>
      <c r="S21" s="24" t="str">
        <f t="shared" si="9"/>
        <v/>
      </c>
    </row>
    <row r="22" spans="1:19" x14ac:dyDescent="0.45">
      <c r="A22" s="29">
        <v>14</v>
      </c>
      <c r="B22" s="32"/>
      <c r="C22" s="32"/>
      <c r="D22" s="23" t="str">
        <f t="shared" si="0"/>
        <v/>
      </c>
      <c r="E22" s="23" t="str">
        <f t="shared" si="1"/>
        <v/>
      </c>
      <c r="F22" s="32"/>
      <c r="G22" s="32"/>
      <c r="H22" s="23" t="str">
        <f t="shared" si="2"/>
        <v/>
      </c>
      <c r="I22" s="23" t="str">
        <f t="shared" si="3"/>
        <v/>
      </c>
      <c r="J22" s="24" t="str">
        <f t="shared" si="4"/>
        <v/>
      </c>
      <c r="K22" s="32"/>
      <c r="L22" s="32"/>
      <c r="M22" s="23" t="str">
        <f t="shared" si="5"/>
        <v/>
      </c>
      <c r="N22" s="23" t="str">
        <f t="shared" si="6"/>
        <v/>
      </c>
      <c r="O22" s="32"/>
      <c r="P22" s="32"/>
      <c r="Q22" s="23" t="str">
        <f t="shared" si="7"/>
        <v/>
      </c>
      <c r="R22" s="23" t="str">
        <f t="shared" si="8"/>
        <v/>
      </c>
      <c r="S22" s="24" t="str">
        <f t="shared" si="9"/>
        <v/>
      </c>
    </row>
    <row r="23" spans="1:19" x14ac:dyDescent="0.45">
      <c r="A23" s="29">
        <v>15</v>
      </c>
      <c r="B23" s="32"/>
      <c r="C23" s="32"/>
      <c r="D23" s="23" t="str">
        <f t="shared" si="0"/>
        <v/>
      </c>
      <c r="E23" s="23" t="str">
        <f t="shared" si="1"/>
        <v/>
      </c>
      <c r="F23" s="32"/>
      <c r="G23" s="32"/>
      <c r="H23" s="23" t="str">
        <f t="shared" si="2"/>
        <v/>
      </c>
      <c r="I23" s="23" t="str">
        <f t="shared" si="3"/>
        <v/>
      </c>
      <c r="J23" s="24" t="str">
        <f t="shared" si="4"/>
        <v/>
      </c>
      <c r="K23" s="32"/>
      <c r="L23" s="32"/>
      <c r="M23" s="23" t="str">
        <f t="shared" si="5"/>
        <v/>
      </c>
      <c r="N23" s="23" t="str">
        <f t="shared" si="6"/>
        <v/>
      </c>
      <c r="O23" s="32"/>
      <c r="P23" s="32"/>
      <c r="Q23" s="23" t="str">
        <f t="shared" si="7"/>
        <v/>
      </c>
      <c r="R23" s="23" t="str">
        <f t="shared" si="8"/>
        <v/>
      </c>
      <c r="S23" s="24" t="str">
        <f t="shared" si="9"/>
        <v/>
      </c>
    </row>
    <row r="24" spans="1:19" x14ac:dyDescent="0.45">
      <c r="A24" s="29">
        <v>16</v>
      </c>
      <c r="B24" s="32"/>
      <c r="C24" s="32"/>
      <c r="D24" s="23" t="str">
        <f t="shared" si="0"/>
        <v/>
      </c>
      <c r="E24" s="23" t="str">
        <f t="shared" si="1"/>
        <v/>
      </c>
      <c r="F24" s="32"/>
      <c r="G24" s="32"/>
      <c r="H24" s="23" t="str">
        <f t="shared" si="2"/>
        <v/>
      </c>
      <c r="I24" s="23" t="str">
        <f t="shared" si="3"/>
        <v/>
      </c>
      <c r="J24" s="24" t="str">
        <f t="shared" si="4"/>
        <v/>
      </c>
      <c r="K24" s="32"/>
      <c r="L24" s="32"/>
      <c r="M24" s="23" t="str">
        <f t="shared" si="5"/>
        <v/>
      </c>
      <c r="N24" s="23" t="str">
        <f t="shared" si="6"/>
        <v/>
      </c>
      <c r="O24" s="32"/>
      <c r="P24" s="32"/>
      <c r="Q24" s="23" t="str">
        <f t="shared" si="7"/>
        <v/>
      </c>
      <c r="R24" s="23" t="str">
        <f t="shared" si="8"/>
        <v/>
      </c>
      <c r="S24" s="24" t="str">
        <f t="shared" si="9"/>
        <v/>
      </c>
    </row>
    <row r="25" spans="1:19" x14ac:dyDescent="0.45">
      <c r="A25" s="29">
        <v>17</v>
      </c>
      <c r="B25" s="32"/>
      <c r="C25" s="32"/>
      <c r="D25" s="23" t="str">
        <f t="shared" si="0"/>
        <v/>
      </c>
      <c r="E25" s="23" t="str">
        <f t="shared" si="1"/>
        <v/>
      </c>
      <c r="F25" s="32"/>
      <c r="G25" s="32"/>
      <c r="H25" s="23" t="str">
        <f t="shared" si="2"/>
        <v/>
      </c>
      <c r="I25" s="23" t="str">
        <f t="shared" si="3"/>
        <v/>
      </c>
      <c r="J25" s="24" t="str">
        <f t="shared" si="4"/>
        <v/>
      </c>
      <c r="K25" s="32"/>
      <c r="L25" s="32"/>
      <c r="M25" s="23" t="str">
        <f t="shared" si="5"/>
        <v/>
      </c>
      <c r="N25" s="23" t="str">
        <f t="shared" si="6"/>
        <v/>
      </c>
      <c r="O25" s="32"/>
      <c r="P25" s="32"/>
      <c r="Q25" s="23" t="str">
        <f t="shared" si="7"/>
        <v/>
      </c>
      <c r="R25" s="23" t="str">
        <f t="shared" si="8"/>
        <v/>
      </c>
      <c r="S25" s="24" t="str">
        <f t="shared" si="9"/>
        <v/>
      </c>
    </row>
    <row r="26" spans="1:19" x14ac:dyDescent="0.45">
      <c r="A26" s="29">
        <v>18</v>
      </c>
      <c r="B26" s="32"/>
      <c r="C26" s="32"/>
      <c r="D26" s="23" t="str">
        <f t="shared" si="0"/>
        <v/>
      </c>
      <c r="E26" s="23" t="str">
        <f t="shared" si="1"/>
        <v/>
      </c>
      <c r="F26" s="32"/>
      <c r="G26" s="32"/>
      <c r="H26" s="23" t="str">
        <f t="shared" si="2"/>
        <v/>
      </c>
      <c r="I26" s="23" t="str">
        <f t="shared" si="3"/>
        <v/>
      </c>
      <c r="J26" s="24" t="str">
        <f t="shared" si="4"/>
        <v/>
      </c>
      <c r="K26" s="32"/>
      <c r="L26" s="32"/>
      <c r="M26" s="23" t="str">
        <f t="shared" si="5"/>
        <v/>
      </c>
      <c r="N26" s="23" t="str">
        <f t="shared" si="6"/>
        <v/>
      </c>
      <c r="O26" s="32"/>
      <c r="P26" s="32"/>
      <c r="Q26" s="23" t="str">
        <f t="shared" si="7"/>
        <v/>
      </c>
      <c r="R26" s="23" t="str">
        <f t="shared" si="8"/>
        <v/>
      </c>
      <c r="S26" s="24" t="str">
        <f t="shared" si="9"/>
        <v/>
      </c>
    </row>
    <row r="27" spans="1:19" x14ac:dyDescent="0.45">
      <c r="A27" s="29">
        <v>19</v>
      </c>
      <c r="B27" s="32"/>
      <c r="C27" s="32"/>
      <c r="D27" s="23" t="str">
        <f t="shared" si="0"/>
        <v/>
      </c>
      <c r="E27" s="23" t="str">
        <f t="shared" si="1"/>
        <v/>
      </c>
      <c r="F27" s="32"/>
      <c r="G27" s="32"/>
      <c r="H27" s="23" t="str">
        <f t="shared" si="2"/>
        <v/>
      </c>
      <c r="I27" s="23" t="str">
        <f t="shared" si="3"/>
        <v/>
      </c>
      <c r="J27" s="24" t="str">
        <f t="shared" si="4"/>
        <v/>
      </c>
      <c r="K27" s="32"/>
      <c r="L27" s="32"/>
      <c r="M27" s="23" t="str">
        <f t="shared" si="5"/>
        <v/>
      </c>
      <c r="N27" s="23" t="str">
        <f t="shared" si="6"/>
        <v/>
      </c>
      <c r="O27" s="32"/>
      <c r="P27" s="32"/>
      <c r="Q27" s="23" t="str">
        <f t="shared" si="7"/>
        <v/>
      </c>
      <c r="R27" s="23" t="str">
        <f t="shared" si="8"/>
        <v/>
      </c>
      <c r="S27" s="24" t="str">
        <f t="shared" si="9"/>
        <v/>
      </c>
    </row>
    <row r="28" spans="1:19" x14ac:dyDescent="0.45">
      <c r="A28" s="29">
        <v>20</v>
      </c>
      <c r="B28" s="32"/>
      <c r="C28" s="32"/>
      <c r="D28" s="23" t="str">
        <f t="shared" si="0"/>
        <v/>
      </c>
      <c r="E28" s="23" t="str">
        <f t="shared" si="1"/>
        <v/>
      </c>
      <c r="F28" s="32"/>
      <c r="G28" s="32"/>
      <c r="H28" s="23" t="str">
        <f t="shared" si="2"/>
        <v/>
      </c>
      <c r="I28" s="23" t="str">
        <f t="shared" si="3"/>
        <v/>
      </c>
      <c r="J28" s="24" t="str">
        <f t="shared" si="4"/>
        <v/>
      </c>
      <c r="K28" s="32"/>
      <c r="L28" s="32"/>
      <c r="M28" s="23" t="str">
        <f t="shared" si="5"/>
        <v/>
      </c>
      <c r="N28" s="23" t="str">
        <f t="shared" si="6"/>
        <v/>
      </c>
      <c r="O28" s="32"/>
      <c r="P28" s="32"/>
      <c r="Q28" s="23" t="str">
        <f t="shared" si="7"/>
        <v/>
      </c>
      <c r="R28" s="23" t="str">
        <f t="shared" si="8"/>
        <v/>
      </c>
      <c r="S28" s="24" t="str">
        <f t="shared" si="9"/>
        <v/>
      </c>
    </row>
    <row r="29" spans="1:19" x14ac:dyDescent="0.45">
      <c r="A29" s="29">
        <v>21</v>
      </c>
      <c r="B29" s="32"/>
      <c r="C29" s="32"/>
      <c r="D29" s="23" t="str">
        <f t="shared" si="0"/>
        <v/>
      </c>
      <c r="E29" s="23" t="str">
        <f t="shared" si="1"/>
        <v/>
      </c>
      <c r="F29" s="32"/>
      <c r="G29" s="32"/>
      <c r="H29" s="23" t="str">
        <f t="shared" si="2"/>
        <v/>
      </c>
      <c r="I29" s="23" t="str">
        <f t="shared" si="3"/>
        <v/>
      </c>
      <c r="J29" s="24" t="str">
        <f t="shared" si="4"/>
        <v/>
      </c>
      <c r="K29" s="32"/>
      <c r="L29" s="32"/>
      <c r="M29" s="23" t="str">
        <f t="shared" si="5"/>
        <v/>
      </c>
      <c r="N29" s="23" t="str">
        <f t="shared" si="6"/>
        <v/>
      </c>
      <c r="O29" s="32"/>
      <c r="P29" s="32"/>
      <c r="Q29" s="23" t="str">
        <f t="shared" si="7"/>
        <v/>
      </c>
      <c r="R29" s="23" t="str">
        <f t="shared" si="8"/>
        <v/>
      </c>
      <c r="S29" s="24" t="str">
        <f t="shared" si="9"/>
        <v/>
      </c>
    </row>
    <row r="30" spans="1:19" x14ac:dyDescent="0.45">
      <c r="A30" s="29">
        <v>22</v>
      </c>
      <c r="B30" s="32"/>
      <c r="C30" s="32"/>
      <c r="D30" s="23" t="str">
        <f t="shared" si="0"/>
        <v/>
      </c>
      <c r="E30" s="23" t="str">
        <f t="shared" si="1"/>
        <v/>
      </c>
      <c r="F30" s="32"/>
      <c r="G30" s="32"/>
      <c r="H30" s="23" t="str">
        <f t="shared" si="2"/>
        <v/>
      </c>
      <c r="I30" s="23" t="str">
        <f t="shared" si="3"/>
        <v/>
      </c>
      <c r="J30" s="24" t="str">
        <f t="shared" si="4"/>
        <v/>
      </c>
      <c r="K30" s="32"/>
      <c r="L30" s="32"/>
      <c r="M30" s="23" t="str">
        <f t="shared" si="5"/>
        <v/>
      </c>
      <c r="N30" s="23" t="str">
        <f t="shared" si="6"/>
        <v/>
      </c>
      <c r="O30" s="32"/>
      <c r="P30" s="32"/>
      <c r="Q30" s="23" t="str">
        <f t="shared" si="7"/>
        <v/>
      </c>
      <c r="R30" s="23" t="str">
        <f t="shared" si="8"/>
        <v/>
      </c>
      <c r="S30" s="24" t="str">
        <f t="shared" si="9"/>
        <v/>
      </c>
    </row>
    <row r="31" spans="1:19" x14ac:dyDescent="0.45">
      <c r="A31" s="29">
        <v>23</v>
      </c>
      <c r="B31" s="32"/>
      <c r="C31" s="32"/>
      <c r="D31" s="23" t="str">
        <f t="shared" si="0"/>
        <v/>
      </c>
      <c r="E31" s="23" t="str">
        <f t="shared" si="1"/>
        <v/>
      </c>
      <c r="F31" s="32"/>
      <c r="G31" s="32"/>
      <c r="H31" s="23" t="str">
        <f t="shared" si="2"/>
        <v/>
      </c>
      <c r="I31" s="23" t="str">
        <f t="shared" si="3"/>
        <v/>
      </c>
      <c r="J31" s="24" t="str">
        <f t="shared" si="4"/>
        <v/>
      </c>
      <c r="K31" s="32"/>
      <c r="L31" s="32"/>
      <c r="M31" s="23" t="str">
        <f t="shared" si="5"/>
        <v/>
      </c>
      <c r="N31" s="23" t="str">
        <f t="shared" si="6"/>
        <v/>
      </c>
      <c r="O31" s="32"/>
      <c r="P31" s="32"/>
      <c r="Q31" s="23" t="str">
        <f t="shared" si="7"/>
        <v/>
      </c>
      <c r="R31" s="23" t="str">
        <f t="shared" si="8"/>
        <v/>
      </c>
      <c r="S31" s="24" t="str">
        <f t="shared" si="9"/>
        <v/>
      </c>
    </row>
    <row r="32" spans="1:19" x14ac:dyDescent="0.45">
      <c r="A32" s="29">
        <v>24</v>
      </c>
      <c r="B32" s="32"/>
      <c r="C32" s="32"/>
      <c r="D32" s="23" t="str">
        <f t="shared" si="0"/>
        <v/>
      </c>
      <c r="E32" s="23" t="str">
        <f t="shared" si="1"/>
        <v/>
      </c>
      <c r="F32" s="32"/>
      <c r="G32" s="32"/>
      <c r="H32" s="23" t="str">
        <f t="shared" si="2"/>
        <v/>
      </c>
      <c r="I32" s="23" t="str">
        <f t="shared" si="3"/>
        <v/>
      </c>
      <c r="J32" s="24" t="str">
        <f t="shared" si="4"/>
        <v/>
      </c>
      <c r="K32" s="32"/>
      <c r="L32" s="32"/>
      <c r="M32" s="23" t="str">
        <f t="shared" si="5"/>
        <v/>
      </c>
      <c r="N32" s="23" t="str">
        <f t="shared" si="6"/>
        <v/>
      </c>
      <c r="O32" s="32"/>
      <c r="P32" s="32"/>
      <c r="Q32" s="23" t="str">
        <f t="shared" si="7"/>
        <v/>
      </c>
      <c r="R32" s="23" t="str">
        <f t="shared" si="8"/>
        <v/>
      </c>
      <c r="S32" s="24" t="str">
        <f t="shared" si="9"/>
        <v/>
      </c>
    </row>
    <row r="33" spans="1:19" x14ac:dyDescent="0.45">
      <c r="A33" s="20">
        <v>25</v>
      </c>
      <c r="B33" s="42"/>
      <c r="C33" s="32"/>
      <c r="D33" s="23" t="str">
        <f t="shared" si="0"/>
        <v/>
      </c>
      <c r="E33" s="23" t="str">
        <f t="shared" si="1"/>
        <v/>
      </c>
      <c r="F33" s="32"/>
      <c r="G33" s="32"/>
      <c r="H33" s="23" t="str">
        <f t="shared" si="2"/>
        <v/>
      </c>
      <c r="I33" s="23" t="str">
        <f t="shared" si="3"/>
        <v/>
      </c>
      <c r="J33" s="24" t="str">
        <f t="shared" si="4"/>
        <v/>
      </c>
      <c r="K33" s="43"/>
      <c r="L33" s="32"/>
      <c r="M33" s="23" t="str">
        <f t="shared" si="5"/>
        <v/>
      </c>
      <c r="N33" s="23" t="str">
        <f t="shared" si="6"/>
        <v/>
      </c>
      <c r="O33" s="32"/>
      <c r="P33" s="32"/>
      <c r="Q33" s="23" t="str">
        <f t="shared" si="7"/>
        <v/>
      </c>
      <c r="R33" s="23" t="str">
        <f t="shared" si="8"/>
        <v/>
      </c>
      <c r="S33" s="24" t="str">
        <f t="shared" si="9"/>
        <v/>
      </c>
    </row>
    <row r="34" spans="1:19" x14ac:dyDescent="0.45">
      <c r="A34" s="20">
        <v>26</v>
      </c>
      <c r="B34" s="42"/>
      <c r="C34" s="32"/>
      <c r="D34" s="23" t="str">
        <f t="shared" si="0"/>
        <v/>
      </c>
      <c r="E34" s="23" t="str">
        <f t="shared" si="1"/>
        <v/>
      </c>
      <c r="F34" s="32"/>
      <c r="G34" s="32"/>
      <c r="H34" s="23" t="str">
        <f t="shared" si="2"/>
        <v/>
      </c>
      <c r="I34" s="23" t="str">
        <f t="shared" si="3"/>
        <v/>
      </c>
      <c r="J34" s="24" t="str">
        <f t="shared" si="4"/>
        <v/>
      </c>
      <c r="K34" s="43"/>
      <c r="L34" s="32"/>
      <c r="M34" s="23" t="str">
        <f t="shared" si="5"/>
        <v/>
      </c>
      <c r="N34" s="23" t="str">
        <f t="shared" si="6"/>
        <v/>
      </c>
      <c r="O34" s="32"/>
      <c r="P34" s="32"/>
      <c r="Q34" s="23" t="str">
        <f t="shared" si="7"/>
        <v/>
      </c>
      <c r="R34" s="23" t="str">
        <f t="shared" si="8"/>
        <v/>
      </c>
      <c r="S34" s="24" t="str">
        <f t="shared" si="9"/>
        <v/>
      </c>
    </row>
    <row r="35" spans="1:19" x14ac:dyDescent="0.45">
      <c r="A35" s="20">
        <v>27</v>
      </c>
      <c r="B35" s="42"/>
      <c r="C35" s="32"/>
      <c r="D35" s="23" t="str">
        <f t="shared" si="0"/>
        <v/>
      </c>
      <c r="E35" s="23" t="str">
        <f t="shared" si="1"/>
        <v/>
      </c>
      <c r="F35" s="32"/>
      <c r="G35" s="32"/>
      <c r="H35" s="23" t="str">
        <f t="shared" si="2"/>
        <v/>
      </c>
      <c r="I35" s="23" t="str">
        <f t="shared" si="3"/>
        <v/>
      </c>
      <c r="J35" s="24" t="str">
        <f t="shared" si="4"/>
        <v/>
      </c>
      <c r="K35" s="43"/>
      <c r="L35" s="32"/>
      <c r="M35" s="23" t="str">
        <f t="shared" si="5"/>
        <v/>
      </c>
      <c r="N35" s="23" t="str">
        <f t="shared" si="6"/>
        <v/>
      </c>
      <c r="O35" s="32"/>
      <c r="P35" s="32"/>
      <c r="Q35" s="23" t="str">
        <f t="shared" si="7"/>
        <v/>
      </c>
      <c r="R35" s="23" t="str">
        <f t="shared" si="8"/>
        <v/>
      </c>
      <c r="S35" s="24" t="str">
        <f t="shared" si="9"/>
        <v/>
      </c>
    </row>
    <row r="36" spans="1:19" x14ac:dyDescent="0.45">
      <c r="A36" s="20">
        <v>28</v>
      </c>
      <c r="B36" s="42"/>
      <c r="C36" s="32"/>
      <c r="D36" s="23" t="str">
        <f t="shared" si="0"/>
        <v/>
      </c>
      <c r="E36" s="23" t="str">
        <f t="shared" si="1"/>
        <v/>
      </c>
      <c r="F36" s="32"/>
      <c r="G36" s="32"/>
      <c r="H36" s="23" t="str">
        <f t="shared" si="2"/>
        <v/>
      </c>
      <c r="I36" s="23" t="str">
        <f t="shared" si="3"/>
        <v/>
      </c>
      <c r="J36" s="24" t="str">
        <f t="shared" si="4"/>
        <v/>
      </c>
      <c r="K36" s="43"/>
      <c r="L36" s="32"/>
      <c r="M36" s="23" t="str">
        <f t="shared" si="5"/>
        <v/>
      </c>
      <c r="N36" s="23" t="str">
        <f t="shared" si="6"/>
        <v/>
      </c>
      <c r="O36" s="32"/>
      <c r="P36" s="32"/>
      <c r="Q36" s="23" t="str">
        <f t="shared" si="7"/>
        <v/>
      </c>
      <c r="R36" s="23" t="str">
        <f t="shared" si="8"/>
        <v/>
      </c>
      <c r="S36" s="24" t="str">
        <f t="shared" si="9"/>
        <v/>
      </c>
    </row>
    <row r="37" spans="1:19" x14ac:dyDescent="0.45">
      <c r="A37" s="20">
        <v>29</v>
      </c>
      <c r="B37" s="42"/>
      <c r="C37" s="32"/>
      <c r="D37" s="23" t="str">
        <f t="shared" si="0"/>
        <v/>
      </c>
      <c r="E37" s="23" t="str">
        <f t="shared" si="1"/>
        <v/>
      </c>
      <c r="F37" s="32"/>
      <c r="G37" s="32"/>
      <c r="H37" s="23" t="str">
        <f t="shared" si="2"/>
        <v/>
      </c>
      <c r="I37" s="23" t="str">
        <f t="shared" si="3"/>
        <v/>
      </c>
      <c r="J37" s="24" t="str">
        <f t="shared" si="4"/>
        <v/>
      </c>
      <c r="K37" s="43"/>
      <c r="L37" s="32"/>
      <c r="M37" s="23" t="str">
        <f t="shared" si="5"/>
        <v/>
      </c>
      <c r="N37" s="23" t="str">
        <f t="shared" si="6"/>
        <v/>
      </c>
      <c r="O37" s="32"/>
      <c r="P37" s="32"/>
      <c r="Q37" s="23" t="str">
        <f t="shared" si="7"/>
        <v/>
      </c>
      <c r="R37" s="23" t="str">
        <f t="shared" si="8"/>
        <v/>
      </c>
      <c r="S37" s="24" t="str">
        <f t="shared" si="9"/>
        <v/>
      </c>
    </row>
    <row r="38" spans="1:19" x14ac:dyDescent="0.45">
      <c r="A38" s="20">
        <v>30</v>
      </c>
      <c r="B38" s="42"/>
      <c r="C38" s="32"/>
      <c r="D38" s="23" t="str">
        <f t="shared" si="0"/>
        <v/>
      </c>
      <c r="E38" s="23" t="str">
        <f t="shared" si="1"/>
        <v/>
      </c>
      <c r="F38" s="32"/>
      <c r="G38" s="32"/>
      <c r="H38" s="23" t="str">
        <f t="shared" si="2"/>
        <v/>
      </c>
      <c r="I38" s="23" t="str">
        <f t="shared" si="3"/>
        <v/>
      </c>
      <c r="J38" s="24" t="str">
        <f t="shared" si="4"/>
        <v/>
      </c>
      <c r="K38" s="43"/>
      <c r="L38" s="32"/>
      <c r="M38" s="23" t="str">
        <f t="shared" si="5"/>
        <v/>
      </c>
      <c r="N38" s="23" t="str">
        <f t="shared" si="6"/>
        <v/>
      </c>
      <c r="O38" s="32"/>
      <c r="P38" s="32"/>
      <c r="Q38" s="23" t="str">
        <f t="shared" si="7"/>
        <v/>
      </c>
      <c r="R38" s="23" t="str">
        <f t="shared" si="8"/>
        <v/>
      </c>
      <c r="S38" s="24" t="str">
        <f t="shared" si="9"/>
        <v/>
      </c>
    </row>
    <row r="39" spans="1:19" x14ac:dyDescent="0.45">
      <c r="A39" s="20">
        <v>31</v>
      </c>
      <c r="B39" s="42"/>
      <c r="C39" s="32"/>
      <c r="D39" s="23" t="str">
        <f t="shared" si="0"/>
        <v/>
      </c>
      <c r="E39" s="23" t="str">
        <f t="shared" si="1"/>
        <v/>
      </c>
      <c r="F39" s="32"/>
      <c r="G39" s="32"/>
      <c r="H39" s="23" t="str">
        <f t="shared" si="2"/>
        <v/>
      </c>
      <c r="I39" s="23" t="str">
        <f t="shared" si="3"/>
        <v/>
      </c>
      <c r="J39" s="24" t="str">
        <f t="shared" si="4"/>
        <v/>
      </c>
      <c r="K39" s="43"/>
      <c r="L39" s="32"/>
      <c r="M39" s="23" t="str">
        <f t="shared" si="5"/>
        <v/>
      </c>
      <c r="N39" s="23" t="str">
        <f t="shared" si="6"/>
        <v/>
      </c>
      <c r="O39" s="32"/>
      <c r="P39" s="32"/>
      <c r="Q39" s="23" t="str">
        <f t="shared" si="7"/>
        <v/>
      </c>
      <c r="R39" s="23" t="str">
        <f t="shared" si="8"/>
        <v/>
      </c>
      <c r="S39" s="24" t="str">
        <f t="shared" si="9"/>
        <v/>
      </c>
    </row>
    <row r="40" spans="1:19" x14ac:dyDescent="0.45">
      <c r="A40" s="20">
        <v>32</v>
      </c>
      <c r="B40" s="42"/>
      <c r="C40" s="32"/>
      <c r="D40" s="23" t="str">
        <f t="shared" si="0"/>
        <v/>
      </c>
      <c r="E40" s="23" t="str">
        <f t="shared" si="1"/>
        <v/>
      </c>
      <c r="F40" s="32"/>
      <c r="G40" s="32"/>
      <c r="H40" s="23" t="str">
        <f t="shared" si="2"/>
        <v/>
      </c>
      <c r="I40" s="23" t="str">
        <f t="shared" si="3"/>
        <v/>
      </c>
      <c r="J40" s="24" t="str">
        <f t="shared" si="4"/>
        <v/>
      </c>
      <c r="K40" s="43"/>
      <c r="L40" s="32"/>
      <c r="M40" s="23" t="str">
        <f t="shared" si="5"/>
        <v/>
      </c>
      <c r="N40" s="23" t="str">
        <f t="shared" si="6"/>
        <v/>
      </c>
      <c r="O40" s="32"/>
      <c r="P40" s="32"/>
      <c r="Q40" s="23" t="str">
        <f t="shared" si="7"/>
        <v/>
      </c>
      <c r="R40" s="23" t="str">
        <f t="shared" si="8"/>
        <v/>
      </c>
      <c r="S40" s="24" t="str">
        <f t="shared" si="9"/>
        <v/>
      </c>
    </row>
    <row r="41" spans="1:19" x14ac:dyDescent="0.45">
      <c r="A41" s="20">
        <v>33</v>
      </c>
      <c r="B41" s="42"/>
      <c r="C41" s="32"/>
      <c r="D41" s="23" t="str">
        <f t="shared" si="0"/>
        <v/>
      </c>
      <c r="E41" s="23" t="str">
        <f t="shared" si="1"/>
        <v/>
      </c>
      <c r="F41" s="32"/>
      <c r="G41" s="32"/>
      <c r="H41" s="23" t="str">
        <f t="shared" si="2"/>
        <v/>
      </c>
      <c r="I41" s="23" t="str">
        <f t="shared" si="3"/>
        <v/>
      </c>
      <c r="J41" s="24" t="str">
        <f t="shared" si="4"/>
        <v/>
      </c>
      <c r="K41" s="43"/>
      <c r="L41" s="32"/>
      <c r="M41" s="23" t="str">
        <f t="shared" si="5"/>
        <v/>
      </c>
      <c r="N41" s="23" t="str">
        <f t="shared" si="6"/>
        <v/>
      </c>
      <c r="O41" s="32"/>
      <c r="P41" s="32"/>
      <c r="Q41" s="23" t="str">
        <f t="shared" si="7"/>
        <v/>
      </c>
      <c r="R41" s="23" t="str">
        <f t="shared" si="8"/>
        <v/>
      </c>
      <c r="S41" s="24" t="str">
        <f t="shared" si="9"/>
        <v/>
      </c>
    </row>
    <row r="42" spans="1:19" x14ac:dyDescent="0.45">
      <c r="A42" s="20">
        <v>34</v>
      </c>
      <c r="B42" s="42"/>
      <c r="C42" s="32"/>
      <c r="D42" s="23" t="str">
        <f t="shared" si="0"/>
        <v/>
      </c>
      <c r="E42" s="23" t="str">
        <f t="shared" si="1"/>
        <v/>
      </c>
      <c r="F42" s="32"/>
      <c r="G42" s="32"/>
      <c r="H42" s="23" t="str">
        <f t="shared" si="2"/>
        <v/>
      </c>
      <c r="I42" s="23" t="str">
        <f t="shared" si="3"/>
        <v/>
      </c>
      <c r="J42" s="24" t="str">
        <f t="shared" si="4"/>
        <v/>
      </c>
      <c r="K42" s="43"/>
      <c r="L42" s="32"/>
      <c r="M42" s="23" t="str">
        <f t="shared" si="5"/>
        <v/>
      </c>
      <c r="N42" s="23" t="str">
        <f t="shared" si="6"/>
        <v/>
      </c>
      <c r="O42" s="32"/>
      <c r="P42" s="32"/>
      <c r="Q42" s="23" t="str">
        <f t="shared" si="7"/>
        <v/>
      </c>
      <c r="R42" s="23" t="str">
        <f t="shared" si="8"/>
        <v/>
      </c>
      <c r="S42" s="24" t="str">
        <f t="shared" si="9"/>
        <v/>
      </c>
    </row>
    <row r="43" spans="1:19" x14ac:dyDescent="0.45">
      <c r="A43" s="20">
        <v>35</v>
      </c>
      <c r="B43" s="42"/>
      <c r="C43" s="32"/>
      <c r="D43" s="23" t="str">
        <f t="shared" si="0"/>
        <v/>
      </c>
      <c r="E43" s="23" t="str">
        <f t="shared" si="1"/>
        <v/>
      </c>
      <c r="F43" s="32"/>
      <c r="G43" s="32"/>
      <c r="H43" s="23" t="str">
        <f t="shared" si="2"/>
        <v/>
      </c>
      <c r="I43" s="23" t="str">
        <f t="shared" si="3"/>
        <v/>
      </c>
      <c r="J43" s="24" t="str">
        <f t="shared" si="4"/>
        <v/>
      </c>
      <c r="K43" s="43"/>
      <c r="L43" s="32"/>
      <c r="M43" s="23" t="str">
        <f t="shared" si="5"/>
        <v/>
      </c>
      <c r="N43" s="23" t="str">
        <f t="shared" si="6"/>
        <v/>
      </c>
      <c r="O43" s="32"/>
      <c r="P43" s="32"/>
      <c r="Q43" s="23" t="str">
        <f t="shared" si="7"/>
        <v/>
      </c>
      <c r="R43" s="23" t="str">
        <f t="shared" si="8"/>
        <v/>
      </c>
      <c r="S43" s="24" t="str">
        <f t="shared" si="9"/>
        <v/>
      </c>
    </row>
    <row r="44" spans="1:19" ht="14.65" thickBot="1" x14ac:dyDescent="0.5">
      <c r="A44" s="20">
        <v>36</v>
      </c>
      <c r="B44" s="47"/>
      <c r="C44" s="45"/>
      <c r="D44" s="25" t="str">
        <f t="shared" si="0"/>
        <v/>
      </c>
      <c r="E44" s="25" t="str">
        <f t="shared" si="1"/>
        <v/>
      </c>
      <c r="F44" s="45"/>
      <c r="G44" s="45"/>
      <c r="H44" s="25" t="str">
        <f t="shared" si="2"/>
        <v/>
      </c>
      <c r="I44" s="25" t="str">
        <f t="shared" si="3"/>
        <v/>
      </c>
      <c r="J44" s="28" t="str">
        <f t="shared" si="4"/>
        <v/>
      </c>
      <c r="K44" s="44"/>
      <c r="L44" s="45"/>
      <c r="M44" s="25" t="str">
        <f t="shared" si="5"/>
        <v/>
      </c>
      <c r="N44" s="25" t="str">
        <f t="shared" si="6"/>
        <v/>
      </c>
      <c r="O44" s="45"/>
      <c r="P44" s="45"/>
      <c r="Q44" s="25" t="str">
        <f>IF(P44&gt;0,(O44+P44)/2,"")</f>
        <v/>
      </c>
      <c r="R44" s="25" t="str">
        <f>IF(P44&gt;0,P44/((O44+P44)/2),"")</f>
        <v/>
      </c>
      <c r="S44" s="28" t="str">
        <f>IF(P44&gt;0,(N44+R44)/2,"")</f>
        <v/>
      </c>
    </row>
    <row r="45" spans="1:19" x14ac:dyDescent="0.45">
      <c r="A45" s="22" t="s">
        <v>85</v>
      </c>
      <c r="B45" s="1">
        <f>COUNT(J9:J44)</f>
        <v>0</v>
      </c>
      <c r="C45" s="12" t="str">
        <f>IF(B45=0,"-",IF(B45&gt;23,"Pass","Fail"))</f>
        <v>-</v>
      </c>
      <c r="I45" s="46" t="s">
        <v>89</v>
      </c>
      <c r="J45" s="12" t="str">
        <f>IFERROR(AVERAGE(J9:J44),"")</f>
        <v/>
      </c>
      <c r="R45" s="46" t="s">
        <v>89</v>
      </c>
      <c r="S45" s="12" t="str">
        <f>IFERROR(AVERAGE(S9:S44),"")</f>
        <v/>
      </c>
    </row>
    <row r="46" spans="1:19" x14ac:dyDescent="0.45">
      <c r="A46" s="22" t="s">
        <v>86</v>
      </c>
      <c r="B46" s="12" t="str">
        <f>IFERROR(AVERAGE(D9:D44,H9:H44),"No Data")</f>
        <v>No Data</v>
      </c>
      <c r="C46" s="12" t="str">
        <f>IF(B46="No Data","-",IF(B46&lt;239,"Fail","Pass"))</f>
        <v>-</v>
      </c>
      <c r="I46" s="46" t="s">
        <v>90</v>
      </c>
      <c r="J46" s="12" t="str">
        <f>IFERROR(STDEV(J9:J44),"")</f>
        <v/>
      </c>
      <c r="R46" s="46" t="s">
        <v>90</v>
      </c>
      <c r="S46" s="12" t="str">
        <f>IFERROR(STDEV(S9:S44),"")</f>
        <v/>
      </c>
    </row>
    <row r="47" spans="1:19" x14ac:dyDescent="0.45">
      <c r="I47" s="22" t="s">
        <v>60</v>
      </c>
      <c r="J47" s="1">
        <v>1.07</v>
      </c>
      <c r="R47" s="22" t="s">
        <v>60</v>
      </c>
      <c r="S47" s="1">
        <v>1.07</v>
      </c>
    </row>
    <row r="48" spans="1:19" x14ac:dyDescent="0.45">
      <c r="I48" s="22" t="s">
        <v>61</v>
      </c>
      <c r="J48" s="1" t="str">
        <f>IF(J45="","-",IF(J45&gt;J47,"Fail","Pass"))</f>
        <v>-</v>
      </c>
      <c r="R48" s="22" t="s">
        <v>61</v>
      </c>
      <c r="S48" s="1" t="str">
        <f>IF(S45="","-",IF(S45&gt;S47,"Fail","Pass"))</f>
        <v>-</v>
      </c>
    </row>
  </sheetData>
  <sheetProtection algorithmName="SHA-512" hashValue="HO6IVTo4tr70w4TyrhvJ1785tSSU5K/k559PKeCb4xgnRb8C+e19ImrjPvgFubNZZwin8rW5k+Afc2PIwn8jKg==" saltValue="1CoSGhdaegwK7xsfkJS7VA==" spinCount="100000" sheet="1" objects="1" scenarios="1"/>
  <mergeCells count="6">
    <mergeCell ref="K7:N7"/>
    <mergeCell ref="O7:R7"/>
    <mergeCell ref="B6:J6"/>
    <mergeCell ref="B7:E7"/>
    <mergeCell ref="F7:I7"/>
    <mergeCell ref="K6:S6"/>
  </mergeCells>
  <conditionalFormatting sqref="J48">
    <cfRule type="cellIs" dxfId="7" priority="13" operator="equal">
      <formula>"Pass"</formula>
    </cfRule>
    <cfRule type="cellIs" dxfId="6" priority="14" operator="equal">
      <formula>"Fail"</formula>
    </cfRule>
  </conditionalFormatting>
  <conditionalFormatting sqref="C45">
    <cfRule type="cellIs" dxfId="5" priority="5" operator="equal">
      <formula>"Pass"</formula>
    </cfRule>
    <cfRule type="cellIs" dxfId="4" priority="6" operator="equal">
      <formula>"Fail"</formula>
    </cfRule>
  </conditionalFormatting>
  <conditionalFormatting sqref="C46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S48">
    <cfRule type="cellIs" dxfId="1" priority="1" operator="equal">
      <formula>"Pass"</formula>
    </cfRule>
    <cfRule type="cellIs" dxfId="0" priority="2" operator="equal">
      <formula>"Fail"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Sample Information</vt:lpstr>
      <vt:lpstr>Climate Data</vt:lpstr>
      <vt:lpstr>Cover Tail Adhesive Sep - Minor</vt:lpstr>
      <vt:lpstr>Cover Tail Adhesive Sep - Major</vt:lpstr>
      <vt:lpstr>Breaks in Cover Material</vt:lpstr>
      <vt:lpstr>Adhesive Slip</vt:lpstr>
      <vt:lpstr>Cover System Failure</vt:lpstr>
      <vt:lpstr>Squat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Wanjura</dc:creator>
  <cp:lastModifiedBy>Lauren Krogman</cp:lastModifiedBy>
  <dcterms:created xsi:type="dcterms:W3CDTF">2022-04-11T19:48:34Z</dcterms:created>
  <dcterms:modified xsi:type="dcterms:W3CDTF">2022-04-12T17:51:11Z</dcterms:modified>
</cp:coreProperties>
</file>