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1925" windowHeight="30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'Sheet1'!$B$6:$S$388</definedName>
  </definedNames>
  <calcPr fullCalcOnLoad="1"/>
</workbook>
</file>

<file path=xl/sharedStrings.xml><?xml version="1.0" encoding="utf-8"?>
<sst xmlns="http://schemas.openxmlformats.org/spreadsheetml/2006/main" count="817" uniqueCount="65">
  <si>
    <t>Year</t>
  </si>
  <si>
    <t>Aphids</t>
  </si>
  <si>
    <t>Acres</t>
  </si>
  <si>
    <t>Harvested</t>
  </si>
  <si>
    <t>Threshold</t>
  </si>
  <si>
    <t>Applications</t>
  </si>
  <si>
    <t>Cost of</t>
  </si>
  <si>
    <t>1 Appl.</t>
  </si>
  <si>
    <t>Reduction</t>
  </si>
  <si>
    <t>Treatment</t>
  </si>
  <si>
    <t>Ac. Above</t>
  </si>
  <si>
    <t>Infested</t>
  </si>
  <si>
    <t xml:space="preserve">Acres </t>
  </si>
  <si>
    <t>Yield</t>
  </si>
  <si>
    <t>Per Acre</t>
  </si>
  <si>
    <t>in Bales</t>
  </si>
  <si>
    <t>in Lbs.</t>
  </si>
  <si>
    <t>Percent</t>
  </si>
  <si>
    <t>Loss</t>
  </si>
  <si>
    <t>Lost</t>
  </si>
  <si>
    <t>Cost</t>
  </si>
  <si>
    <t>Leaf Perforator</t>
  </si>
  <si>
    <t>Pink Bollworm</t>
  </si>
  <si>
    <t>Thrips</t>
  </si>
  <si>
    <t>Stink Bug</t>
  </si>
  <si>
    <t>Grasshopper</t>
  </si>
  <si>
    <t>Soybean Looper</t>
  </si>
  <si>
    <t>Cabbage Looper</t>
  </si>
  <si>
    <t>W. Flower Thrips</t>
  </si>
  <si>
    <t>Bales</t>
  </si>
  <si>
    <t>Pest</t>
  </si>
  <si>
    <t>Cutworms</t>
  </si>
  <si>
    <t>Acre</t>
  </si>
  <si>
    <t>Total</t>
  </si>
  <si>
    <t>PM</t>
  </si>
  <si>
    <t>Bales Lost</t>
  </si>
  <si>
    <t>PM Cost +</t>
  </si>
  <si>
    <t>Value of</t>
  </si>
  <si>
    <t>Minor Pests</t>
  </si>
  <si>
    <t>New Pests</t>
  </si>
  <si>
    <t>Lost Bales</t>
  </si>
  <si>
    <t>Boll Weevil</t>
  </si>
  <si>
    <t>Total US</t>
  </si>
  <si>
    <t>US Yield</t>
  </si>
  <si>
    <t>US PM</t>
  </si>
  <si>
    <t>Insecticide</t>
  </si>
  <si>
    <t>Number of</t>
  </si>
  <si>
    <t xml:space="preserve">Total </t>
  </si>
  <si>
    <t>Bollworm/Budworm</t>
  </si>
  <si>
    <t>Cotton Fleahopper</t>
  </si>
  <si>
    <t>Lygus</t>
  </si>
  <si>
    <t>Spider Mite</t>
  </si>
  <si>
    <t>Beet Armyworms</t>
  </si>
  <si>
    <t>Fall Armyworms</t>
  </si>
  <si>
    <t>Euro. Corn Borer</t>
  </si>
  <si>
    <t>Salt Marsh Cat.</t>
  </si>
  <si>
    <t>Banded Wing W.fly</t>
  </si>
  <si>
    <t>Sweet Pot. W.fly</t>
  </si>
  <si>
    <t>Other Pests</t>
  </si>
  <si>
    <t>All Armyworms</t>
  </si>
  <si>
    <t>Appl./</t>
  </si>
  <si>
    <t>Silverleaf W.fly</t>
  </si>
  <si>
    <t>Summary</t>
  </si>
  <si>
    <t>All Pests (Summary)</t>
  </si>
  <si>
    <t>SUMMARY OF TOTAL US LOSSES &amp; PM COST BY PEST: 1979-2001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</si>
</sst>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&quot;$&quot;#,##0"/>
    <numFmt numFmtId="167" formatCode="&quot;$&quot;#,##0.00"/>
    <numFmt numFmtId="168" formatCode="0.0"/>
    <numFmt numFmtId="169" formatCode="0.000"/>
    <numFmt numFmtId="170" formatCode="&quot;$&quot;#,##0.000"/>
    <numFmt numFmtId="171" formatCode="#,##0.0000"/>
    <numFmt numFmtId="172" formatCode="#,##0.000"/>
    <numFmt numFmtId="173" formatCode="0.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?_);_(@_)"/>
    <numFmt numFmtId="177" formatCode="_(* #,##0_);_(* \(#,##0\);_(* &quot;-&quot;??_);_(@_)"/>
    <numFmt numFmtId="178" formatCode="[$-409]dddd\,\ mmmm\ dd\,\ yyyy"/>
    <numFmt numFmtId="179" formatCode="[$-409]d\-mmm\-yy;@"/>
    <numFmt numFmtId="180" formatCode="mm/dd/yy;@"/>
  </numFmts>
  <fonts count="27">
    <font>
      <sz val="10"/>
      <name val="Times New Roman"/>
      <family val="0"/>
    </font>
    <font>
      <b/>
      <sz val="8"/>
      <color indexed="10"/>
      <name val="Comic Sans MS"/>
      <family val="4"/>
    </font>
    <font>
      <b/>
      <sz val="8"/>
      <color indexed="12"/>
      <name val="Comic Sans MS"/>
      <family val="4"/>
    </font>
    <font>
      <sz val="8"/>
      <color indexed="8"/>
      <name val="Comic Sans MS"/>
      <family val="4"/>
    </font>
    <font>
      <b/>
      <sz val="8"/>
      <color indexed="17"/>
      <name val="Comic Sans MS"/>
      <family val="4"/>
    </font>
    <font>
      <sz val="8"/>
      <name val="Comic Sans MS"/>
      <family val="4"/>
    </font>
    <font>
      <sz val="8"/>
      <name val="Tahoma"/>
      <family val="2"/>
    </font>
    <font>
      <sz val="8"/>
      <color indexed="12"/>
      <name val="Comic Sans MS"/>
      <family val="4"/>
    </font>
    <font>
      <b/>
      <sz val="8"/>
      <color indexed="16"/>
      <name val="Comic Sans MS"/>
      <family val="4"/>
    </font>
    <font>
      <sz val="8"/>
      <color indexed="10"/>
      <name val="Comic Sans MS"/>
      <family val="4"/>
    </font>
    <font>
      <sz val="9"/>
      <name val="Times New Roman"/>
      <family val="1"/>
    </font>
    <font>
      <b/>
      <sz val="8"/>
      <color indexed="17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6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7"/>
      <name val="Times New Roman"/>
      <family val="1"/>
    </font>
    <font>
      <sz val="12"/>
      <name val="Times New Roman"/>
      <family val="0"/>
    </font>
    <font>
      <b/>
      <sz val="8"/>
      <name val="Times New Roman"/>
      <family val="1"/>
    </font>
    <font>
      <b/>
      <sz val="8"/>
      <color indexed="20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7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167" fontId="9" fillId="0" borderId="0" xfId="0" applyNumberFormat="1" applyFont="1" applyAlignment="1">
      <alignment vertical="center"/>
    </xf>
    <xf numFmtId="16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5" fontId="10" fillId="0" borderId="0" xfId="23" applyNumberFormat="1" applyFont="1" applyAlignment="1">
      <alignment horizontal="right"/>
      <protection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7" fontId="12" fillId="0" borderId="0" xfId="0" applyNumberFormat="1" applyFont="1" applyAlignment="1">
      <alignment horizontal="right"/>
    </xf>
    <xf numFmtId="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6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44" fontId="12" fillId="0" borderId="0" xfId="17" applyFont="1" applyAlignment="1">
      <alignment horizontal="right"/>
    </xf>
    <xf numFmtId="177" fontId="12" fillId="0" borderId="0" xfId="15" applyNumberFormat="1" applyFont="1" applyAlignment="1">
      <alignment horizontal="right"/>
    </xf>
    <xf numFmtId="0" fontId="17" fillId="0" borderId="0" xfId="0" applyFont="1" applyAlignment="1">
      <alignment horizontal="right" vertical="center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8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3" fontId="12" fillId="0" borderId="0" xfId="22" applyNumberFormat="1" applyFont="1" applyAlignment="1">
      <alignment horizontal="right"/>
      <protection/>
    </xf>
    <xf numFmtId="3" fontId="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8" fillId="0" borderId="0" xfId="15" applyNumberFormat="1" applyFont="1" applyAlignment="1">
      <alignment horizontal="right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7" fontId="12" fillId="0" borderId="0" xfId="17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" fontId="15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180" fontId="22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left"/>
    </xf>
    <xf numFmtId="168" fontId="24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6" fillId="0" borderId="0" xfId="0" applyNumberFormat="1" applyFont="1" applyAlignment="1">
      <alignment horizontal="left"/>
    </xf>
    <xf numFmtId="2" fontId="18" fillId="0" borderId="0" xfId="15" applyNumberFormat="1" applyFont="1" applyAlignment="1">
      <alignment horizontal="right"/>
    </xf>
    <xf numFmtId="3" fontId="16" fillId="0" borderId="0" xfId="15" applyNumberFormat="1" applyFont="1" applyAlignment="1">
      <alignment horizontal="left"/>
    </xf>
    <xf numFmtId="2" fontId="18" fillId="0" borderId="0" xfId="0" applyNumberFormat="1" applyFont="1" applyAlignment="1">
      <alignment horizontal="right"/>
    </xf>
    <xf numFmtId="7" fontId="16" fillId="0" borderId="0" xfId="0" applyNumberFormat="1" applyFont="1" applyAlignment="1">
      <alignment horizontal="left"/>
    </xf>
    <xf numFmtId="7" fontId="18" fillId="0" borderId="0" xfId="0" applyNumberFormat="1" applyFont="1" applyAlignment="1">
      <alignment horizontal="right"/>
    </xf>
    <xf numFmtId="7" fontId="18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left"/>
    </xf>
    <xf numFmtId="3" fontId="12" fillId="0" borderId="0" xfId="15" applyNumberFormat="1" applyFont="1" applyAlignment="1">
      <alignment horizontal="right"/>
    </xf>
    <xf numFmtId="168" fontId="16" fillId="0" borderId="0" xfId="0" applyNumberFormat="1" applyFont="1" applyAlignment="1">
      <alignment horizontal="left"/>
    </xf>
    <xf numFmtId="168" fontId="12" fillId="0" borderId="0" xfId="0" applyNumberFormat="1" applyFont="1" applyAlignment="1">
      <alignment horizontal="right"/>
    </xf>
    <xf numFmtId="8" fontId="12" fillId="0" borderId="0" xfId="0" applyNumberFormat="1" applyFont="1" applyAlignment="1">
      <alignment horizontal="right"/>
    </xf>
    <xf numFmtId="168" fontId="18" fillId="0" borderId="0" xfId="0" applyNumberFormat="1" applyFont="1" applyAlignment="1">
      <alignment horizontal="right"/>
    </xf>
    <xf numFmtId="8" fontId="18" fillId="0" borderId="0" xfId="0" applyNumberFormat="1" applyFont="1" applyAlignment="1">
      <alignment horizontal="right"/>
    </xf>
    <xf numFmtId="39" fontId="16" fillId="0" borderId="0" xfId="0" applyNumberFormat="1" applyFont="1" applyAlignment="1">
      <alignment horizontal="left"/>
    </xf>
    <xf numFmtId="39" fontId="18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67" fontId="16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167" fontId="18" fillId="0" borderId="0" xfId="0" applyNumberFormat="1" applyFont="1" applyAlignment="1">
      <alignment horizontal="right"/>
    </xf>
    <xf numFmtId="0" fontId="18" fillId="0" borderId="0" xfId="21" applyFont="1" applyAlignment="1">
      <alignment horizontal="left"/>
      <protection/>
    </xf>
    <xf numFmtId="1" fontId="18" fillId="0" borderId="0" xfId="0" applyNumberFormat="1" applyFont="1" applyAlignment="1">
      <alignment horizontal="left"/>
    </xf>
    <xf numFmtId="166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left"/>
    </xf>
    <xf numFmtId="168" fontId="19" fillId="0" borderId="0" xfId="0" applyNumberFormat="1" applyFont="1" applyAlignment="1">
      <alignment horizontal="left"/>
    </xf>
    <xf numFmtId="0" fontId="18" fillId="0" borderId="0" xfId="0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/>
    </xf>
    <xf numFmtId="3" fontId="16" fillId="0" borderId="0" xfId="15" applyNumberFormat="1" applyFont="1" applyAlignment="1">
      <alignment horizontal="right"/>
    </xf>
    <xf numFmtId="4" fontId="18" fillId="0" borderId="0" xfId="15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77" fontId="18" fillId="0" borderId="0" xfId="15" applyNumberFormat="1" applyFont="1" applyAlignment="1">
      <alignment horizontal="right"/>
    </xf>
    <xf numFmtId="177" fontId="5" fillId="0" borderId="0" xfId="15" applyNumberFormat="1" applyFont="1" applyAlignment="1">
      <alignment horizontal="right" vertical="center"/>
    </xf>
    <xf numFmtId="177" fontId="9" fillId="0" borderId="0" xfId="15" applyNumberFormat="1" applyFont="1" applyAlignment="1">
      <alignment vertical="center"/>
    </xf>
    <xf numFmtId="177" fontId="5" fillId="0" borderId="0" xfId="15" applyNumberFormat="1" applyFont="1" applyAlignment="1">
      <alignment vertical="center"/>
    </xf>
    <xf numFmtId="177" fontId="9" fillId="0" borderId="0" xfId="15" applyNumberFormat="1" applyFont="1" applyAlignment="1">
      <alignment horizontal="right" vertical="center"/>
    </xf>
    <xf numFmtId="177" fontId="3" fillId="0" borderId="0" xfId="15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7" fontId="3" fillId="0" borderId="0" xfId="0" applyNumberFormat="1" applyFont="1" applyAlignment="1">
      <alignment horizontal="right" vertical="center"/>
    </xf>
    <xf numFmtId="177" fontId="3" fillId="0" borderId="0" xfId="15" applyNumberFormat="1" applyFont="1" applyAlignment="1">
      <alignment vertical="center"/>
    </xf>
    <xf numFmtId="7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77" fontId="18" fillId="0" borderId="0" xfId="15" applyNumberFormat="1" applyFont="1" applyAlignment="1">
      <alignment horizontal="right" vertical="center"/>
    </xf>
    <xf numFmtId="177" fontId="13" fillId="0" borderId="0" xfId="15" applyNumberFormat="1" applyFont="1" applyAlignment="1">
      <alignment horizontal="center" vertical="center"/>
    </xf>
    <xf numFmtId="177" fontId="2" fillId="0" borderId="0" xfId="15" applyNumberFormat="1" applyFont="1" applyAlignment="1">
      <alignment horizontal="center" vertical="center"/>
    </xf>
    <xf numFmtId="177" fontId="1" fillId="0" borderId="0" xfId="15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3" fontId="22" fillId="0" borderId="0" xfId="22" applyNumberFormat="1" applyFont="1" applyAlignment="1">
      <alignment horizontal="right"/>
      <protection/>
    </xf>
    <xf numFmtId="3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right"/>
    </xf>
    <xf numFmtId="177" fontId="22" fillId="0" borderId="0" xfId="15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71" fontId="22" fillId="0" borderId="0" xfId="0" applyNumberFormat="1" applyFont="1" applyAlignment="1">
      <alignment horizontal="right"/>
    </xf>
    <xf numFmtId="172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ifornia2000" xfId="21"/>
    <cellStyle name="Normal_oklahom2000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1"/>
  <sheetViews>
    <sheetView tabSelected="1" workbookViewId="0" topLeftCell="A1">
      <pane ySplit="975" topLeftCell="BM1" activePane="bottomLeft" state="split"/>
      <selection pane="topLeft" activeCell="C1" sqref="C1:I16384"/>
      <selection pane="bottomLeft" activeCell="A4" sqref="A4"/>
    </sheetView>
  </sheetViews>
  <sheetFormatPr defaultColWidth="9.33203125" defaultRowHeight="12" customHeight="1"/>
  <cols>
    <col min="1" max="1" width="5.33203125" style="67" customWidth="1"/>
    <col min="2" max="2" width="20.66015625" style="74" customWidth="1"/>
    <col min="3" max="3" width="10" style="41" bestFit="1" customWidth="1"/>
    <col min="4" max="5" width="10.16015625" style="42" bestFit="1" customWidth="1"/>
    <col min="6" max="6" width="12" style="41" bestFit="1" customWidth="1"/>
    <col min="7" max="8" width="7.33203125" style="47" bestFit="1" customWidth="1"/>
    <col min="9" max="9" width="9.16015625" style="42" bestFit="1" customWidth="1"/>
    <col min="10" max="10" width="8.5" style="41" customWidth="1"/>
    <col min="11" max="11" width="10.16015625" style="45" bestFit="1" customWidth="1"/>
    <col min="12" max="12" width="8.83203125" style="41" bestFit="1" customWidth="1"/>
    <col min="13" max="13" width="8.83203125" style="45" bestFit="1" customWidth="1"/>
    <col min="14" max="14" width="9.16015625" style="45" bestFit="1" customWidth="1"/>
    <col min="15" max="15" width="12.16015625" style="46" bestFit="1" customWidth="1"/>
    <col min="16" max="16" width="10.16015625" style="46" bestFit="1" customWidth="1"/>
    <col min="17" max="17" width="8.66015625" style="47" bestFit="1" customWidth="1"/>
    <col min="18" max="18" width="12.16015625" style="46" bestFit="1" customWidth="1"/>
    <col min="19" max="19" width="13.83203125" style="46" bestFit="1" customWidth="1"/>
    <col min="20" max="20" width="5.16015625" style="67" bestFit="1" customWidth="1"/>
    <col min="21" max="21" width="18.83203125" style="74" bestFit="1" customWidth="1"/>
    <col min="22" max="16384" width="9.33203125" style="45" customWidth="1"/>
  </cols>
  <sheetData>
    <row r="1" spans="1:31" ht="12" customHeight="1">
      <c r="A1" s="65" t="s">
        <v>64</v>
      </c>
      <c r="B1" s="65"/>
      <c r="I1" s="82">
        <v>37335</v>
      </c>
      <c r="K1" s="42"/>
      <c r="M1" s="36"/>
      <c r="N1" s="42"/>
      <c r="T1" s="34"/>
      <c r="U1" s="34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ht="12" customHeight="1">
      <c r="A2" s="65"/>
      <c r="B2" s="65"/>
      <c r="I2" s="82"/>
      <c r="K2" s="42"/>
      <c r="M2" s="36"/>
      <c r="N2" s="42"/>
      <c r="T2" s="34"/>
      <c r="U2" s="34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58" customFormat="1" ht="12" customHeight="1">
      <c r="A3" s="52" t="s">
        <v>0</v>
      </c>
      <c r="B3" s="36" t="s">
        <v>30</v>
      </c>
      <c r="C3" s="37" t="s">
        <v>17</v>
      </c>
      <c r="D3" s="36" t="s">
        <v>33</v>
      </c>
      <c r="E3" s="36" t="s">
        <v>10</v>
      </c>
      <c r="F3" s="37" t="s">
        <v>46</v>
      </c>
      <c r="G3" s="38" t="s">
        <v>6</v>
      </c>
      <c r="H3" s="38" t="s">
        <v>6</v>
      </c>
      <c r="I3" s="39" t="s">
        <v>33</v>
      </c>
      <c r="J3" s="36" t="s">
        <v>42</v>
      </c>
      <c r="K3" s="36" t="s">
        <v>42</v>
      </c>
      <c r="L3" s="37" t="s">
        <v>43</v>
      </c>
      <c r="M3" s="37" t="s">
        <v>43</v>
      </c>
      <c r="N3" s="36" t="s">
        <v>42</v>
      </c>
      <c r="O3" s="39" t="s">
        <v>42</v>
      </c>
      <c r="P3" s="39" t="s">
        <v>37</v>
      </c>
      <c r="Q3" s="38" t="s">
        <v>44</v>
      </c>
      <c r="R3" s="39" t="s">
        <v>33</v>
      </c>
      <c r="S3" s="39" t="s">
        <v>47</v>
      </c>
      <c r="T3" s="52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s="58" customFormat="1" ht="12" customHeight="1">
      <c r="A4" s="52"/>
      <c r="B4" s="52"/>
      <c r="C4" s="37" t="s">
        <v>13</v>
      </c>
      <c r="D4" s="36" t="s">
        <v>2</v>
      </c>
      <c r="E4" s="36" t="s">
        <v>9</v>
      </c>
      <c r="F4" s="37" t="s">
        <v>45</v>
      </c>
      <c r="G4" s="38" t="s">
        <v>7</v>
      </c>
      <c r="H4" s="38" t="s">
        <v>60</v>
      </c>
      <c r="I4" s="39" t="s">
        <v>29</v>
      </c>
      <c r="J4" s="37" t="s">
        <v>17</v>
      </c>
      <c r="K4" s="36" t="s">
        <v>12</v>
      </c>
      <c r="L4" s="37" t="s">
        <v>15</v>
      </c>
      <c r="M4" s="36" t="s">
        <v>16</v>
      </c>
      <c r="N4" s="36" t="s">
        <v>29</v>
      </c>
      <c r="O4" s="39" t="s">
        <v>37</v>
      </c>
      <c r="P4" s="39" t="s">
        <v>40</v>
      </c>
      <c r="Q4" s="38" t="s">
        <v>20</v>
      </c>
      <c r="R4" s="39" t="s">
        <v>34</v>
      </c>
      <c r="S4" s="39" t="s">
        <v>36</v>
      </c>
      <c r="T4" s="52"/>
      <c r="U4" s="52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s="58" customFormat="1" ht="12" customHeight="1">
      <c r="A5" s="52"/>
      <c r="B5" s="52"/>
      <c r="C5" s="37" t="s">
        <v>8</v>
      </c>
      <c r="D5" s="36" t="s">
        <v>11</v>
      </c>
      <c r="E5" s="36" t="s">
        <v>4</v>
      </c>
      <c r="F5" s="37" t="s">
        <v>5</v>
      </c>
      <c r="G5" s="38"/>
      <c r="H5" s="38" t="s">
        <v>32</v>
      </c>
      <c r="I5" s="36" t="s">
        <v>19</v>
      </c>
      <c r="J5" s="37" t="s">
        <v>18</v>
      </c>
      <c r="K5" s="36" t="s">
        <v>3</v>
      </c>
      <c r="L5" s="36" t="s">
        <v>14</v>
      </c>
      <c r="M5" s="36" t="s">
        <v>14</v>
      </c>
      <c r="N5" s="36" t="s">
        <v>19</v>
      </c>
      <c r="O5" s="39" t="s">
        <v>35</v>
      </c>
      <c r="P5" s="39" t="s">
        <v>14</v>
      </c>
      <c r="Q5" s="38" t="s">
        <v>14</v>
      </c>
      <c r="R5" s="39" t="s">
        <v>20</v>
      </c>
      <c r="S5" s="39" t="s">
        <v>35</v>
      </c>
      <c r="T5" s="52"/>
      <c r="U5" s="52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s="58" customFormat="1" ht="12" customHeight="1">
      <c r="A6" s="40"/>
      <c r="B6" s="40"/>
      <c r="C6" s="121"/>
      <c r="D6" s="120"/>
      <c r="E6" s="120"/>
      <c r="F6" s="121"/>
      <c r="G6" s="122"/>
      <c r="H6" s="122"/>
      <c r="I6" s="120"/>
      <c r="J6" s="145"/>
      <c r="K6" s="36"/>
      <c r="L6" s="37"/>
      <c r="M6" s="36"/>
      <c r="N6" s="36"/>
      <c r="O6" s="39"/>
      <c r="P6" s="39"/>
      <c r="Q6" s="38"/>
      <c r="R6" s="39"/>
      <c r="S6" s="39"/>
      <c r="T6" s="40"/>
      <c r="U6" s="40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21" ht="11.25">
      <c r="A7" s="66">
        <v>2001</v>
      </c>
      <c r="B7" s="73" t="s">
        <v>63</v>
      </c>
      <c r="G7" s="43"/>
      <c r="H7" s="43"/>
      <c r="J7" s="77">
        <v>4.53</v>
      </c>
      <c r="K7" s="146">
        <v>14729163</v>
      </c>
      <c r="L7" s="76">
        <f>M7/480</f>
        <v>1.4020833333333333</v>
      </c>
      <c r="M7" s="77">
        <v>673</v>
      </c>
      <c r="N7" s="147">
        <v>1343580.1769728793</v>
      </c>
      <c r="O7" s="148">
        <v>386951090.9681892</v>
      </c>
      <c r="P7" s="149">
        <f>O7/K7</f>
        <v>26.271084851745425</v>
      </c>
      <c r="Q7" s="149">
        <v>52.33</v>
      </c>
      <c r="R7" s="148">
        <f>S7-O7</f>
        <v>770759977.7889268</v>
      </c>
      <c r="S7" s="148">
        <v>1157711068.757116</v>
      </c>
      <c r="T7" s="66">
        <v>2001</v>
      </c>
      <c r="U7" s="73" t="s">
        <v>62</v>
      </c>
    </row>
    <row r="8" spans="1:21" ht="11.25">
      <c r="A8" s="66">
        <v>2001</v>
      </c>
      <c r="B8" s="73" t="s">
        <v>41</v>
      </c>
      <c r="C8" s="41">
        <v>0.0972844903674908</v>
      </c>
      <c r="D8" s="72">
        <v>2692770</v>
      </c>
      <c r="E8" s="72">
        <v>1191321</v>
      </c>
      <c r="F8" s="41">
        <v>0.1437560269866664</v>
      </c>
      <c r="G8" s="75">
        <v>7.241653170776252</v>
      </c>
      <c r="H8" s="75">
        <v>1.0410312886461892</v>
      </c>
      <c r="I8" s="42">
        <v>28863.799283333337</v>
      </c>
      <c r="J8" s="77"/>
      <c r="K8" s="147"/>
      <c r="L8" s="150"/>
      <c r="M8" s="77"/>
      <c r="N8" s="147"/>
      <c r="O8" s="148"/>
      <c r="P8" s="149"/>
      <c r="Q8" s="149"/>
      <c r="R8" s="148"/>
      <c r="S8" s="148"/>
      <c r="T8" s="66">
        <v>2001</v>
      </c>
      <c r="U8" s="73" t="s">
        <v>41</v>
      </c>
    </row>
    <row r="9" spans="1:21" ht="11.25">
      <c r="A9" s="66">
        <v>2001</v>
      </c>
      <c r="B9" s="73" t="s">
        <v>48</v>
      </c>
      <c r="C9" s="41">
        <v>1.2283533271450044</v>
      </c>
      <c r="D9" s="72">
        <v>9414800</v>
      </c>
      <c r="E9" s="72">
        <v>5160144</v>
      </c>
      <c r="F9" s="41">
        <v>0.5804091227745295</v>
      </c>
      <c r="G9" s="43">
        <v>9.703219171073926</v>
      </c>
      <c r="H9" s="43">
        <v>5.631836927172015</v>
      </c>
      <c r="I9" s="72">
        <v>364446.00521416665</v>
      </c>
      <c r="J9" s="77"/>
      <c r="K9" s="147"/>
      <c r="L9" s="76"/>
      <c r="M9" s="77"/>
      <c r="N9" s="147"/>
      <c r="O9" s="77"/>
      <c r="P9" s="77"/>
      <c r="Q9" s="77"/>
      <c r="R9" s="77"/>
      <c r="S9" s="77"/>
      <c r="T9" s="66">
        <v>2001</v>
      </c>
      <c r="U9" s="73" t="s">
        <v>48</v>
      </c>
    </row>
    <row r="10" spans="1:21" ht="11.25">
      <c r="A10" s="66">
        <v>2001</v>
      </c>
      <c r="B10" s="73" t="s">
        <v>49</v>
      </c>
      <c r="C10" s="41">
        <v>0.12627492676900737</v>
      </c>
      <c r="D10" s="72">
        <v>6059642</v>
      </c>
      <c r="E10" s="72">
        <v>1442834</v>
      </c>
      <c r="F10" s="41">
        <v>0.13213107532214316</v>
      </c>
      <c r="G10" s="43">
        <v>5.732380369688921</v>
      </c>
      <c r="H10" s="43">
        <v>0.7574255824025417</v>
      </c>
      <c r="I10" s="72">
        <v>37465.11008085833</v>
      </c>
      <c r="J10" s="77"/>
      <c r="K10" s="147"/>
      <c r="L10" s="76"/>
      <c r="M10" s="77"/>
      <c r="N10" s="147"/>
      <c r="O10" s="149"/>
      <c r="P10" s="77"/>
      <c r="Q10" s="77"/>
      <c r="R10" s="77"/>
      <c r="S10" s="77"/>
      <c r="T10" s="66">
        <v>2001</v>
      </c>
      <c r="U10" s="73" t="s">
        <v>49</v>
      </c>
    </row>
    <row r="11" spans="1:21" ht="11.25">
      <c r="A11" s="66">
        <v>2001</v>
      </c>
      <c r="B11" s="73" t="s">
        <v>50</v>
      </c>
      <c r="C11" s="41">
        <v>0.9815606016256572</v>
      </c>
      <c r="D11" s="72">
        <v>8111090</v>
      </c>
      <c r="E11" s="72">
        <v>4276916</v>
      </c>
      <c r="F11" s="41">
        <v>0.6243100793646001</v>
      </c>
      <c r="G11" s="43">
        <v>8.447307333379543</v>
      </c>
      <c r="H11" s="43">
        <v>5.273739111719351</v>
      </c>
      <c r="I11" s="72">
        <v>291223.89481333335</v>
      </c>
      <c r="J11" s="77"/>
      <c r="K11" s="147"/>
      <c r="L11" s="76"/>
      <c r="M11" s="77"/>
      <c r="N11" s="147"/>
      <c r="O11" s="77"/>
      <c r="P11" s="77"/>
      <c r="Q11" s="77"/>
      <c r="R11" s="77"/>
      <c r="S11" s="77"/>
      <c r="T11" s="66">
        <v>2001</v>
      </c>
      <c r="U11" s="73" t="s">
        <v>50</v>
      </c>
    </row>
    <row r="12" spans="1:21" ht="11.25">
      <c r="A12" s="66">
        <v>2001</v>
      </c>
      <c r="B12" s="73" t="s">
        <v>21</v>
      </c>
      <c r="C12" s="41">
        <v>0.00010496898960325104</v>
      </c>
      <c r="D12" s="72">
        <v>153450</v>
      </c>
      <c r="E12" s="42">
        <v>9000</v>
      </c>
      <c r="F12" s="41">
        <v>0.0006110326839345861</v>
      </c>
      <c r="G12" s="43">
        <v>12</v>
      </c>
      <c r="H12" s="43">
        <v>0.007332392207215033</v>
      </c>
      <c r="I12" s="42">
        <v>31.14375</v>
      </c>
      <c r="J12" s="77"/>
      <c r="K12" s="147"/>
      <c r="L12" s="76"/>
      <c r="M12" s="77"/>
      <c r="N12" s="147"/>
      <c r="O12" s="77"/>
      <c r="P12" s="77"/>
      <c r="Q12" s="77"/>
      <c r="R12" s="77"/>
      <c r="S12" s="77"/>
      <c r="T12" s="66">
        <v>2001</v>
      </c>
      <c r="U12" s="73" t="s">
        <v>21</v>
      </c>
    </row>
    <row r="13" spans="1:21" ht="11.25">
      <c r="A13" s="66">
        <v>2001</v>
      </c>
      <c r="B13" s="73" t="s">
        <v>22</v>
      </c>
      <c r="C13" s="41">
        <v>0.03873922376167374</v>
      </c>
      <c r="D13" s="72">
        <v>326610</v>
      </c>
      <c r="E13" s="42">
        <v>88200</v>
      </c>
      <c r="F13" s="41">
        <v>0.013825632861826568</v>
      </c>
      <c r="G13" s="43">
        <v>14.663335297583973</v>
      </c>
      <c r="H13" s="43">
        <v>0.20272989035425842</v>
      </c>
      <c r="I13" s="42">
        <v>11493.725</v>
      </c>
      <c r="J13" s="77"/>
      <c r="K13" s="147"/>
      <c r="L13" s="76"/>
      <c r="M13" s="77"/>
      <c r="N13" s="147"/>
      <c r="O13" s="77"/>
      <c r="P13" s="77"/>
      <c r="Q13" s="77"/>
      <c r="R13" s="77"/>
      <c r="S13" s="77"/>
      <c r="T13" s="66">
        <v>2001</v>
      </c>
      <c r="U13" s="73" t="s">
        <v>22</v>
      </c>
    </row>
    <row r="14" spans="1:21" ht="11.25">
      <c r="A14" s="66">
        <v>2001</v>
      </c>
      <c r="B14" s="73" t="s">
        <v>51</v>
      </c>
      <c r="C14" s="41">
        <v>0.027060174161598904</v>
      </c>
      <c r="D14" s="72">
        <v>2210135</v>
      </c>
      <c r="E14" s="72">
        <v>748359</v>
      </c>
      <c r="F14" s="41">
        <v>0.04732231425270324</v>
      </c>
      <c r="G14" s="43">
        <v>22.365007150640203</v>
      </c>
      <c r="H14" s="43">
        <v>1.0583638966465507</v>
      </c>
      <c r="I14" s="72">
        <v>8028.612090395834</v>
      </c>
      <c r="J14" s="77"/>
      <c r="K14" s="147"/>
      <c r="L14" s="76"/>
      <c r="M14" s="77"/>
      <c r="N14" s="147"/>
      <c r="O14" s="77"/>
      <c r="P14" s="77"/>
      <c r="Q14" s="77"/>
      <c r="R14" s="77"/>
      <c r="S14" s="77"/>
      <c r="T14" s="66">
        <v>2001</v>
      </c>
      <c r="U14" s="73" t="s">
        <v>51</v>
      </c>
    </row>
    <row r="15" spans="1:21" ht="11.25">
      <c r="A15" s="66">
        <v>2001</v>
      </c>
      <c r="B15" s="73" t="s">
        <v>23</v>
      </c>
      <c r="C15" s="41">
        <v>0.7953158053895472</v>
      </c>
      <c r="D15" s="72">
        <v>13755469</v>
      </c>
      <c r="E15" s="72">
        <v>2816802</v>
      </c>
      <c r="F15" s="41">
        <v>0.19693232709828795</v>
      </c>
      <c r="G15" s="43">
        <v>5.09004298663594</v>
      </c>
      <c r="H15" s="43">
        <v>1.0023940103885354</v>
      </c>
      <c r="I15" s="72">
        <v>235966.03823395836</v>
      </c>
      <c r="J15" s="77"/>
      <c r="K15" s="147"/>
      <c r="L15" s="76"/>
      <c r="M15" s="77"/>
      <c r="N15" s="147"/>
      <c r="O15" s="77"/>
      <c r="P15" s="77"/>
      <c r="Q15" s="77"/>
      <c r="R15" s="77"/>
      <c r="S15" s="77"/>
      <c r="T15" s="66">
        <v>2001</v>
      </c>
      <c r="U15" s="73" t="s">
        <v>23</v>
      </c>
    </row>
    <row r="16" spans="1:21" ht="11.25">
      <c r="A16" s="66">
        <v>2001</v>
      </c>
      <c r="B16" s="73" t="s">
        <v>52</v>
      </c>
      <c r="C16" s="41">
        <v>0.03072484449506051</v>
      </c>
      <c r="D16" s="72">
        <v>3271953</v>
      </c>
      <c r="E16" s="72">
        <v>301938</v>
      </c>
      <c r="F16" s="41">
        <v>0.018911801030377626</v>
      </c>
      <c r="G16" s="43">
        <v>15.18719821938217</v>
      </c>
      <c r="H16" s="43">
        <v>0.28721727093386096</v>
      </c>
      <c r="I16" s="72">
        <v>9115.900604166667</v>
      </c>
      <c r="J16" s="77"/>
      <c r="K16" s="147"/>
      <c r="L16" s="76"/>
      <c r="M16" s="77"/>
      <c r="N16" s="147"/>
      <c r="O16" s="77"/>
      <c r="P16" s="77"/>
      <c r="Q16" s="77"/>
      <c r="R16" s="77"/>
      <c r="S16" s="77"/>
      <c r="T16" s="66">
        <v>2001</v>
      </c>
      <c r="U16" s="73" t="s">
        <v>52</v>
      </c>
    </row>
    <row r="17" spans="1:21" ht="11.25">
      <c r="A17" s="66">
        <v>2001</v>
      </c>
      <c r="B17" s="73" t="s">
        <v>53</v>
      </c>
      <c r="C17" s="41">
        <v>0.021638154020117886</v>
      </c>
      <c r="D17" s="72">
        <v>642624</v>
      </c>
      <c r="E17" s="72">
        <v>61587</v>
      </c>
      <c r="F17" s="41">
        <v>0.001997785555832948</v>
      </c>
      <c r="G17" s="43">
        <v>11.338370760224015</v>
      </c>
      <c r="H17" s="43">
        <v>0.022651633331454177</v>
      </c>
      <c r="I17" s="72">
        <v>6419.927083333334</v>
      </c>
      <c r="J17" s="77"/>
      <c r="K17" s="147"/>
      <c r="L17" s="76"/>
      <c r="M17" s="77"/>
      <c r="N17" s="147"/>
      <c r="O17" s="77"/>
      <c r="P17" s="77"/>
      <c r="Q17" s="77"/>
      <c r="R17" s="77"/>
      <c r="S17" s="77"/>
      <c r="T17" s="66">
        <v>2001</v>
      </c>
      <c r="U17" s="73" t="s">
        <v>53</v>
      </c>
    </row>
    <row r="18" spans="1:21" ht="11.25">
      <c r="A18" s="66">
        <v>2001</v>
      </c>
      <c r="B18" s="73" t="s">
        <v>59</v>
      </c>
      <c r="C18" s="41">
        <v>0.052362998515178394</v>
      </c>
      <c r="D18" s="42">
        <v>3914577</v>
      </c>
      <c r="E18" s="42">
        <v>363525</v>
      </c>
      <c r="F18" s="41">
        <v>0.020909586586210574</v>
      </c>
      <c r="G18" s="43">
        <v>13.262784489803092</v>
      </c>
      <c r="H18" s="43">
        <v>0.15493445213265758</v>
      </c>
      <c r="I18" s="42">
        <v>15535.827687500001</v>
      </c>
      <c r="J18" s="77"/>
      <c r="K18" s="147"/>
      <c r="L18" s="76"/>
      <c r="M18" s="77"/>
      <c r="N18" s="147"/>
      <c r="O18" s="77"/>
      <c r="P18" s="77"/>
      <c r="Q18" s="77"/>
      <c r="R18" s="77"/>
      <c r="S18" s="77"/>
      <c r="T18" s="66">
        <v>2001</v>
      </c>
      <c r="U18" s="73" t="s">
        <v>59</v>
      </c>
    </row>
    <row r="19" spans="1:21" ht="11.25">
      <c r="A19" s="66">
        <v>2001</v>
      </c>
      <c r="B19" s="73" t="s">
        <v>54</v>
      </c>
      <c r="C19" s="41">
        <v>5.715750721589828E-06</v>
      </c>
      <c r="D19" s="42">
        <v>28755</v>
      </c>
      <c r="E19" s="42">
        <v>500</v>
      </c>
      <c r="F19" s="41">
        <v>1.4027380255614925E-08</v>
      </c>
      <c r="G19" s="43">
        <v>0.004958677685950413</v>
      </c>
      <c r="H19" s="43">
        <v>6.955725746585913E-11</v>
      </c>
      <c r="I19" s="42">
        <v>1.6958333333333333</v>
      </c>
      <c r="J19" s="77"/>
      <c r="K19" s="147"/>
      <c r="L19" s="76"/>
      <c r="M19" s="77"/>
      <c r="N19" s="147"/>
      <c r="O19" s="77"/>
      <c r="P19" s="77"/>
      <c r="Q19" s="77"/>
      <c r="R19" s="77"/>
      <c r="S19" s="77"/>
      <c r="T19" s="66">
        <v>2001</v>
      </c>
      <c r="U19" s="73" t="s">
        <v>54</v>
      </c>
    </row>
    <row r="20" spans="1:21" ht="11.25">
      <c r="A20" s="66">
        <v>2001</v>
      </c>
      <c r="B20" s="73" t="s">
        <v>24</v>
      </c>
      <c r="C20" s="41">
        <v>0.7682018794858386</v>
      </c>
      <c r="D20" s="72">
        <v>6180966</v>
      </c>
      <c r="E20" s="72">
        <v>2733955</v>
      </c>
      <c r="F20" s="41">
        <v>0.27156005931579863</v>
      </c>
      <c r="G20" s="43">
        <v>7.766538052534767</v>
      </c>
      <c r="H20" s="43">
        <v>2.1090815342247486</v>
      </c>
      <c r="I20" s="72">
        <v>227921.47828291668</v>
      </c>
      <c r="J20" s="77"/>
      <c r="K20" s="147"/>
      <c r="L20" s="76"/>
      <c r="M20" s="77"/>
      <c r="N20" s="147"/>
      <c r="O20" s="77"/>
      <c r="P20" s="77"/>
      <c r="Q20" s="77"/>
      <c r="R20" s="77"/>
      <c r="S20" s="77"/>
      <c r="T20" s="66">
        <v>2001</v>
      </c>
      <c r="U20" s="73" t="s">
        <v>24</v>
      </c>
    </row>
    <row r="21" spans="1:21" ht="11.25">
      <c r="A21" s="66">
        <v>2001</v>
      </c>
      <c r="B21" s="73" t="s">
        <v>25</v>
      </c>
      <c r="C21" s="41">
        <v>0.0257265468815523</v>
      </c>
      <c r="D21" s="72">
        <v>1516854</v>
      </c>
      <c r="E21" s="72">
        <v>208553</v>
      </c>
      <c r="F21" s="41">
        <v>0.014992744564806343</v>
      </c>
      <c r="G21" s="43">
        <v>8.26187082038878</v>
      </c>
      <c r="H21" s="43">
        <v>0.12386811883751599</v>
      </c>
      <c r="I21" s="42">
        <v>7632.931854166666</v>
      </c>
      <c r="J21" s="77"/>
      <c r="K21" s="147"/>
      <c r="L21" s="76"/>
      <c r="M21" s="77"/>
      <c r="N21" s="147"/>
      <c r="O21" s="77"/>
      <c r="P21" s="77"/>
      <c r="Q21" s="77"/>
      <c r="R21" s="77"/>
      <c r="S21" s="77"/>
      <c r="T21" s="66">
        <v>2001</v>
      </c>
      <c r="U21" s="73" t="s">
        <v>25</v>
      </c>
    </row>
    <row r="22" spans="1:21" ht="11.25">
      <c r="A22" s="66">
        <v>2001</v>
      </c>
      <c r="B22" s="73" t="s">
        <v>55</v>
      </c>
      <c r="C22" s="41">
        <v>0.012935177128436311</v>
      </c>
      <c r="D22" s="72">
        <v>2030034</v>
      </c>
      <c r="E22" s="72">
        <v>405945</v>
      </c>
      <c r="F22" s="41">
        <v>0.026182752750977856</v>
      </c>
      <c r="G22" s="43">
        <v>8.523713777478136</v>
      </c>
      <c r="H22" s="43">
        <v>0.22317429035581351</v>
      </c>
      <c r="I22" s="42">
        <v>3837.799375</v>
      </c>
      <c r="J22" s="77"/>
      <c r="K22" s="147"/>
      <c r="L22" s="76"/>
      <c r="M22" s="77"/>
      <c r="N22" s="147"/>
      <c r="O22" s="77"/>
      <c r="P22" s="77"/>
      <c r="Q22" s="77"/>
      <c r="R22" s="77"/>
      <c r="S22" s="77"/>
      <c r="T22" s="66">
        <v>2001</v>
      </c>
      <c r="U22" s="73" t="s">
        <v>55</v>
      </c>
    </row>
    <row r="23" spans="1:21" ht="11.25">
      <c r="A23" s="66">
        <v>2001</v>
      </c>
      <c r="B23" s="73" t="s">
        <v>1</v>
      </c>
      <c r="C23" s="41">
        <v>0.27519370682913835</v>
      </c>
      <c r="D23" s="72">
        <v>8590542</v>
      </c>
      <c r="E23" s="72">
        <v>1465025</v>
      </c>
      <c r="F23" s="41">
        <v>0.0994683623444217</v>
      </c>
      <c r="G23" s="43">
        <v>10.938655939527486</v>
      </c>
      <c r="H23" s="43">
        <v>1.0880501925538806</v>
      </c>
      <c r="I23" s="72">
        <v>81648.53295677084</v>
      </c>
      <c r="J23" s="77"/>
      <c r="K23" s="147"/>
      <c r="L23" s="76"/>
      <c r="M23" s="77"/>
      <c r="N23" s="147"/>
      <c r="O23" s="77"/>
      <c r="P23" s="77"/>
      <c r="Q23" s="77"/>
      <c r="R23" s="77"/>
      <c r="S23" s="77"/>
      <c r="T23" s="66">
        <v>2001</v>
      </c>
      <c r="U23" s="73" t="s">
        <v>1</v>
      </c>
    </row>
    <row r="24" spans="1:21" ht="11.25">
      <c r="A24" s="66">
        <v>2001</v>
      </c>
      <c r="B24" s="73" t="s">
        <v>56</v>
      </c>
      <c r="C24" s="41">
        <v>0.0020302049422693783</v>
      </c>
      <c r="D24" s="72">
        <v>3766565</v>
      </c>
      <c r="E24" s="72">
        <v>90484</v>
      </c>
      <c r="F24" s="41">
        <v>0.006466347069415961</v>
      </c>
      <c r="G24" s="43">
        <v>10.847400282306852</v>
      </c>
      <c r="H24" s="43">
        <v>0.07014305502627678</v>
      </c>
      <c r="I24" s="42">
        <v>602.351184</v>
      </c>
      <c r="J24" s="77"/>
      <c r="K24" s="147"/>
      <c r="L24" s="76"/>
      <c r="M24" s="77"/>
      <c r="N24" s="147"/>
      <c r="O24" s="77"/>
      <c r="P24" s="77"/>
      <c r="Q24" s="77"/>
      <c r="R24" s="77"/>
      <c r="S24" s="77"/>
      <c r="T24" s="66">
        <v>2001</v>
      </c>
      <c r="U24" s="73" t="s">
        <v>56</v>
      </c>
    </row>
    <row r="25" spans="1:21" ht="11.25">
      <c r="A25" s="66">
        <v>2001</v>
      </c>
      <c r="B25" s="73" t="s">
        <v>61</v>
      </c>
      <c r="C25" s="41">
        <v>0.07982571486845962</v>
      </c>
      <c r="D25" s="72">
        <v>704110</v>
      </c>
      <c r="E25" s="72">
        <v>328450</v>
      </c>
      <c r="F25" s="41">
        <v>0.0284306379120117</v>
      </c>
      <c r="G25" s="43">
        <v>30.96729870008919</v>
      </c>
      <c r="H25" s="43">
        <v>0.8804200564553464</v>
      </c>
      <c r="I25" s="42">
        <v>23683.87194</v>
      </c>
      <c r="J25" s="77"/>
      <c r="K25" s="147"/>
      <c r="L25" s="76"/>
      <c r="M25" s="77"/>
      <c r="N25" s="147"/>
      <c r="O25" s="77"/>
      <c r="P25" s="77"/>
      <c r="Q25" s="77"/>
      <c r="R25" s="77"/>
      <c r="S25" s="77"/>
      <c r="T25" s="66">
        <v>2001</v>
      </c>
      <c r="U25" s="73" t="s">
        <v>61</v>
      </c>
    </row>
    <row r="26" spans="1:21" ht="11.25">
      <c r="A26" s="66">
        <v>2001</v>
      </c>
      <c r="B26" s="73" t="s">
        <v>26</v>
      </c>
      <c r="C26" s="41">
        <v>0.007796827926474669</v>
      </c>
      <c r="D26" s="72">
        <v>830675</v>
      </c>
      <c r="E26" s="72">
        <v>289961</v>
      </c>
      <c r="F26" s="41">
        <v>0.015700097826332696</v>
      </c>
      <c r="G26" s="43">
        <v>10.488159371725665</v>
      </c>
      <c r="H26" s="43">
        <v>0.16466512815426101</v>
      </c>
      <c r="I26" s="42">
        <v>2313.2780514791666</v>
      </c>
      <c r="J26" s="77"/>
      <c r="K26" s="147"/>
      <c r="L26" s="76"/>
      <c r="M26" s="77"/>
      <c r="N26" s="147"/>
      <c r="O26" s="77"/>
      <c r="P26" s="77"/>
      <c r="Q26" s="77"/>
      <c r="R26" s="77"/>
      <c r="S26" s="77"/>
      <c r="T26" s="66">
        <v>2001</v>
      </c>
      <c r="U26" s="73" t="s">
        <v>26</v>
      </c>
    </row>
    <row r="27" spans="1:21" ht="11.25">
      <c r="A27" s="66">
        <v>2001</v>
      </c>
      <c r="B27" s="73" t="s">
        <v>27</v>
      </c>
      <c r="C27" s="41">
        <v>6.934034198488889E-05</v>
      </c>
      <c r="D27" s="72">
        <v>1086340</v>
      </c>
      <c r="E27" s="72">
        <v>122420</v>
      </c>
      <c r="F27" s="41">
        <v>0.008311402351919114</v>
      </c>
      <c r="G27" s="43">
        <v>17.995752328050973</v>
      </c>
      <c r="H27" s="43">
        <v>0.14956993822391673</v>
      </c>
      <c r="I27" s="72">
        <v>20.572916666666668</v>
      </c>
      <c r="J27" s="77"/>
      <c r="K27" s="147"/>
      <c r="L27" s="76"/>
      <c r="M27" s="77"/>
      <c r="N27" s="147"/>
      <c r="O27" s="77"/>
      <c r="P27" s="77"/>
      <c r="Q27" s="77"/>
      <c r="R27" s="77"/>
      <c r="S27" s="77"/>
      <c r="T27" s="66">
        <v>2001</v>
      </c>
      <c r="U27" s="73" t="s">
        <v>27</v>
      </c>
    </row>
    <row r="28" spans="1:21" ht="11.25">
      <c r="A28" s="66">
        <v>2001</v>
      </c>
      <c r="B28" s="73" t="s">
        <v>28</v>
      </c>
      <c r="C28" s="41">
        <v>0.005829384762323271</v>
      </c>
      <c r="D28" s="72">
        <v>2543523</v>
      </c>
      <c r="E28" s="72">
        <v>376149</v>
      </c>
      <c r="F28" s="41">
        <v>0.014936170473782675</v>
      </c>
      <c r="G28" s="43">
        <v>10.38180769764399</v>
      </c>
      <c r="H28" s="43">
        <v>0.15506444959803986</v>
      </c>
      <c r="I28" s="72">
        <v>1729.5479586666668</v>
      </c>
      <c r="J28" s="77"/>
      <c r="K28" s="147"/>
      <c r="L28" s="76"/>
      <c r="M28" s="77"/>
      <c r="N28" s="147"/>
      <c r="O28" s="77"/>
      <c r="P28" s="77"/>
      <c r="Q28" s="77"/>
      <c r="R28" s="77"/>
      <c r="S28" s="77"/>
      <c r="T28" s="66">
        <v>2001</v>
      </c>
      <c r="U28" s="73" t="s">
        <v>28</v>
      </c>
    </row>
    <row r="29" spans="1:21" ht="11.25">
      <c r="A29" s="66">
        <v>2001</v>
      </c>
      <c r="B29" s="73" t="s">
        <v>31</v>
      </c>
      <c r="C29" s="41">
        <v>0.0038219766213459</v>
      </c>
      <c r="D29" s="72">
        <v>1478908</v>
      </c>
      <c r="E29" s="72">
        <v>747544</v>
      </c>
      <c r="F29" s="41">
        <v>0.0349381964919662</v>
      </c>
      <c r="G29" s="43">
        <v>4.568392448436924</v>
      </c>
      <c r="H29" s="43">
        <v>0.15961139301590382</v>
      </c>
      <c r="I29" s="72">
        <v>1133.9604663333334</v>
      </c>
      <c r="J29" s="77"/>
      <c r="K29" s="147"/>
      <c r="L29" s="76"/>
      <c r="M29" s="77"/>
      <c r="N29" s="147"/>
      <c r="O29" s="77"/>
      <c r="P29" s="77"/>
      <c r="Q29" s="77"/>
      <c r="R29" s="77"/>
      <c r="S29" s="77"/>
      <c r="T29" s="66">
        <v>2001</v>
      </c>
      <c r="U29" s="73" t="s">
        <v>31</v>
      </c>
    </row>
    <row r="30" spans="1:21" ht="11.25">
      <c r="A30" s="64">
        <v>2000</v>
      </c>
      <c r="B30" s="73" t="s">
        <v>63</v>
      </c>
      <c r="G30" s="43"/>
      <c r="H30" s="43"/>
      <c r="J30" s="77">
        <v>9.26</v>
      </c>
      <c r="K30" s="146">
        <v>13097500</v>
      </c>
      <c r="L30" s="76">
        <f>M30/480</f>
        <v>1.2395833333333333</v>
      </c>
      <c r="M30" s="77">
        <v>595</v>
      </c>
      <c r="N30" s="147">
        <v>2722335</v>
      </c>
      <c r="O30" s="148">
        <v>784032442</v>
      </c>
      <c r="P30" s="149">
        <f>O30/K30</f>
        <v>59.86122863141821</v>
      </c>
      <c r="Q30" s="149">
        <v>62.3</v>
      </c>
      <c r="R30" s="148">
        <v>887647768</v>
      </c>
      <c r="S30" s="148">
        <f>R30+O30</f>
        <v>1671680210</v>
      </c>
      <c r="T30" s="64">
        <v>2000</v>
      </c>
      <c r="U30" s="73" t="s">
        <v>62</v>
      </c>
    </row>
    <row r="31" spans="1:21" ht="11.25">
      <c r="A31" s="64">
        <v>2000</v>
      </c>
      <c r="B31" s="73" t="s">
        <v>41</v>
      </c>
      <c r="C31" s="41">
        <v>2.28</v>
      </c>
      <c r="D31" s="72">
        <v>6241871.5</v>
      </c>
      <c r="E31" s="72">
        <v>3867108</v>
      </c>
      <c r="F31" s="41">
        <v>1.11</v>
      </c>
      <c r="G31" s="75">
        <v>7.2</v>
      </c>
      <c r="H31" s="75">
        <v>7.99</v>
      </c>
      <c r="I31" s="42">
        <v>840931</v>
      </c>
      <c r="J31" s="77"/>
      <c r="K31" s="147"/>
      <c r="L31" s="150"/>
      <c r="M31" s="77"/>
      <c r="N31" s="147"/>
      <c r="O31" s="148"/>
      <c r="P31" s="149"/>
      <c r="Q31" s="149"/>
      <c r="R31" s="148"/>
      <c r="S31" s="148"/>
      <c r="T31" s="78">
        <v>2000</v>
      </c>
      <c r="U31" s="73" t="s">
        <v>41</v>
      </c>
    </row>
    <row r="32" spans="1:21" ht="11.25">
      <c r="A32" s="64">
        <v>2000</v>
      </c>
      <c r="B32" s="73" t="s">
        <v>48</v>
      </c>
      <c r="C32" s="41">
        <v>1.43</v>
      </c>
      <c r="D32" s="72">
        <v>11444647</v>
      </c>
      <c r="E32" s="72">
        <v>5567312</v>
      </c>
      <c r="F32" s="41">
        <v>0.72</v>
      </c>
      <c r="G32" s="43">
        <v>10.78</v>
      </c>
      <c r="H32" s="43">
        <v>7.78</v>
      </c>
      <c r="I32" s="72">
        <v>419286.9144829166</v>
      </c>
      <c r="J32" s="77"/>
      <c r="K32" s="147"/>
      <c r="L32" s="76"/>
      <c r="M32" s="77"/>
      <c r="N32" s="147"/>
      <c r="O32" s="77"/>
      <c r="P32" s="77"/>
      <c r="Q32" s="77"/>
      <c r="R32" s="77"/>
      <c r="S32" s="77"/>
      <c r="T32" s="64">
        <v>2000</v>
      </c>
      <c r="U32" s="73" t="s">
        <v>48</v>
      </c>
    </row>
    <row r="33" spans="1:21" ht="11.25">
      <c r="A33" s="64">
        <v>2000</v>
      </c>
      <c r="B33" s="73" t="s">
        <v>49</v>
      </c>
      <c r="C33" s="41">
        <v>0.15</v>
      </c>
      <c r="D33" s="72">
        <v>5913848</v>
      </c>
      <c r="E33" s="72">
        <v>1036657</v>
      </c>
      <c r="F33" s="41">
        <v>0.08</v>
      </c>
      <c r="G33" s="43">
        <v>5.42</v>
      </c>
      <c r="H33" s="43">
        <v>0.41</v>
      </c>
      <c r="I33" s="72">
        <v>44807.788278666674</v>
      </c>
      <c r="J33" s="77"/>
      <c r="K33" s="147"/>
      <c r="L33" s="76"/>
      <c r="M33" s="77"/>
      <c r="N33" s="147"/>
      <c r="O33" s="149"/>
      <c r="P33" s="77"/>
      <c r="Q33" s="77"/>
      <c r="R33" s="77"/>
      <c r="S33" s="77"/>
      <c r="T33" s="64">
        <v>2000</v>
      </c>
      <c r="U33" s="73" t="s">
        <v>49</v>
      </c>
    </row>
    <row r="34" spans="1:21" ht="11.25">
      <c r="A34" s="64">
        <v>2000</v>
      </c>
      <c r="B34" s="73" t="s">
        <v>50</v>
      </c>
      <c r="C34" s="41">
        <v>0.56</v>
      </c>
      <c r="D34" s="72">
        <v>7586200</v>
      </c>
      <c r="E34" s="72">
        <v>2642950</v>
      </c>
      <c r="F34" s="41">
        <v>0.23</v>
      </c>
      <c r="G34" s="43">
        <v>10.04</v>
      </c>
      <c r="H34" s="43">
        <v>2.27</v>
      </c>
      <c r="I34" s="72">
        <v>165218.04007000002</v>
      </c>
      <c r="J34" s="77"/>
      <c r="K34" s="147"/>
      <c r="L34" s="76"/>
      <c r="M34" s="77"/>
      <c r="N34" s="147"/>
      <c r="O34" s="77"/>
      <c r="P34" s="77"/>
      <c r="Q34" s="77"/>
      <c r="R34" s="77"/>
      <c r="S34" s="77"/>
      <c r="T34" s="64">
        <v>2000</v>
      </c>
      <c r="U34" s="73" t="s">
        <v>50</v>
      </c>
    </row>
    <row r="35" spans="1:21" ht="11.25">
      <c r="A35" s="64">
        <v>2000</v>
      </c>
      <c r="B35" s="73" t="s">
        <v>21</v>
      </c>
      <c r="C35" s="41">
        <v>0</v>
      </c>
      <c r="D35" s="72">
        <v>467708</v>
      </c>
      <c r="E35" s="42">
        <v>9000</v>
      </c>
      <c r="F35" s="41">
        <v>0.002</v>
      </c>
      <c r="G35" s="43">
        <v>12</v>
      </c>
      <c r="H35" s="43">
        <v>0.01</v>
      </c>
      <c r="I35" s="42">
        <v>31</v>
      </c>
      <c r="J35" s="77"/>
      <c r="K35" s="147"/>
      <c r="L35" s="76"/>
      <c r="M35" s="77"/>
      <c r="N35" s="147"/>
      <c r="O35" s="77"/>
      <c r="P35" s="77"/>
      <c r="Q35" s="77"/>
      <c r="R35" s="77"/>
      <c r="S35" s="77"/>
      <c r="T35" s="64">
        <v>2000</v>
      </c>
      <c r="U35" s="73" t="s">
        <v>21</v>
      </c>
    </row>
    <row r="36" spans="1:21" ht="11.25">
      <c r="A36" s="64">
        <v>2000</v>
      </c>
      <c r="B36" s="73" t="s">
        <v>22</v>
      </c>
      <c r="C36" s="41">
        <v>0.06</v>
      </c>
      <c r="D36" s="72">
        <v>572100</v>
      </c>
      <c r="E36" s="42">
        <v>84700</v>
      </c>
      <c r="F36" s="41">
        <v>0.011</v>
      </c>
      <c r="G36" s="43">
        <v>14.51</v>
      </c>
      <c r="H36" s="43">
        <v>0.21</v>
      </c>
      <c r="I36" s="42">
        <v>17930</v>
      </c>
      <c r="J36" s="77"/>
      <c r="K36" s="147"/>
      <c r="L36" s="76"/>
      <c r="M36" s="77"/>
      <c r="N36" s="147"/>
      <c r="O36" s="77"/>
      <c r="P36" s="77"/>
      <c r="Q36" s="77"/>
      <c r="R36" s="77"/>
      <c r="S36" s="77"/>
      <c r="T36" s="64">
        <v>2000</v>
      </c>
      <c r="U36" s="73" t="s">
        <v>22</v>
      </c>
    </row>
    <row r="37" spans="1:21" ht="11.25">
      <c r="A37" s="64">
        <v>2000</v>
      </c>
      <c r="B37" s="73" t="s">
        <v>51</v>
      </c>
      <c r="C37" s="41">
        <v>0.22</v>
      </c>
      <c r="D37" s="72">
        <v>3190851</v>
      </c>
      <c r="E37" s="72">
        <v>1454551</v>
      </c>
      <c r="F37" s="41">
        <v>0.116</v>
      </c>
      <c r="G37" s="43">
        <v>22.23</v>
      </c>
      <c r="H37" s="43">
        <v>2.75</v>
      </c>
      <c r="I37" s="72">
        <v>64855.956411458326</v>
      </c>
      <c r="J37" s="77"/>
      <c r="K37" s="147"/>
      <c r="L37" s="76"/>
      <c r="M37" s="77"/>
      <c r="N37" s="147"/>
      <c r="O37" s="77"/>
      <c r="P37" s="77"/>
      <c r="Q37" s="77"/>
      <c r="R37" s="77"/>
      <c r="S37" s="77"/>
      <c r="T37" s="64">
        <v>2000</v>
      </c>
      <c r="U37" s="73" t="s">
        <v>51</v>
      </c>
    </row>
    <row r="38" spans="1:21" ht="11.25">
      <c r="A38" s="64">
        <v>2000</v>
      </c>
      <c r="B38" s="73" t="s">
        <v>23</v>
      </c>
      <c r="C38" s="41">
        <v>0.59</v>
      </c>
      <c r="D38" s="72">
        <v>12086338</v>
      </c>
      <c r="E38" s="72">
        <v>4109091</v>
      </c>
      <c r="F38" s="41">
        <v>0.35</v>
      </c>
      <c r="G38" s="43">
        <v>5.61</v>
      </c>
      <c r="H38" s="43">
        <v>1.94</v>
      </c>
      <c r="I38" s="72">
        <v>173429.72443729168</v>
      </c>
      <c r="J38" s="77"/>
      <c r="K38" s="147"/>
      <c r="L38" s="76"/>
      <c r="M38" s="77"/>
      <c r="N38" s="147"/>
      <c r="O38" s="77"/>
      <c r="P38" s="77"/>
      <c r="Q38" s="77"/>
      <c r="R38" s="77"/>
      <c r="S38" s="77"/>
      <c r="T38" s="64">
        <v>2000</v>
      </c>
      <c r="U38" s="73" t="s">
        <v>23</v>
      </c>
    </row>
    <row r="39" spans="1:21" ht="11.25">
      <c r="A39" s="64">
        <v>2000</v>
      </c>
      <c r="B39" s="73" t="s">
        <v>52</v>
      </c>
      <c r="C39" s="41">
        <v>2.11</v>
      </c>
      <c r="D39" s="72">
        <v>6244406</v>
      </c>
      <c r="E39" s="72">
        <v>3065592</v>
      </c>
      <c r="F39" s="41">
        <v>0.34</v>
      </c>
      <c r="G39" s="43">
        <v>14.39</v>
      </c>
      <c r="H39" s="43">
        <v>4.93</v>
      </c>
      <c r="I39" s="72">
        <v>620722.293500625</v>
      </c>
      <c r="J39" s="77"/>
      <c r="K39" s="147"/>
      <c r="L39" s="76"/>
      <c r="M39" s="77"/>
      <c r="N39" s="147"/>
      <c r="O39" s="77"/>
      <c r="P39" s="77"/>
      <c r="Q39" s="77"/>
      <c r="R39" s="77"/>
      <c r="S39" s="77"/>
      <c r="T39" s="64">
        <v>2000</v>
      </c>
      <c r="U39" s="73" t="s">
        <v>52</v>
      </c>
    </row>
    <row r="40" spans="1:21" ht="11.25">
      <c r="A40" s="64">
        <v>2000</v>
      </c>
      <c r="B40" s="73" t="s">
        <v>53</v>
      </c>
      <c r="C40" s="41">
        <v>0.06</v>
      </c>
      <c r="D40" s="72">
        <v>1873997</v>
      </c>
      <c r="E40" s="72">
        <v>440913</v>
      </c>
      <c r="F40" s="41">
        <v>0.03</v>
      </c>
      <c r="G40" s="43">
        <v>11.31</v>
      </c>
      <c r="H40" s="43">
        <v>0.31</v>
      </c>
      <c r="I40" s="72">
        <v>17830.035418541665</v>
      </c>
      <c r="J40" s="77"/>
      <c r="K40" s="147"/>
      <c r="L40" s="76"/>
      <c r="M40" s="77"/>
      <c r="N40" s="147"/>
      <c r="O40" s="77"/>
      <c r="P40" s="77"/>
      <c r="Q40" s="77"/>
      <c r="R40" s="77"/>
      <c r="S40" s="77"/>
      <c r="T40" s="64">
        <v>2000</v>
      </c>
      <c r="U40" s="73" t="s">
        <v>53</v>
      </c>
    </row>
    <row r="41" spans="1:21" ht="11.25">
      <c r="A41" s="64">
        <v>2000</v>
      </c>
      <c r="B41" s="73" t="s">
        <v>59</v>
      </c>
      <c r="C41" s="41">
        <v>2.17</v>
      </c>
      <c r="D41" s="42">
        <f>SUM(D39:D40)</f>
        <v>8118403</v>
      </c>
      <c r="E41" s="42">
        <f>SUM(E39:E40)</f>
        <v>3506505</v>
      </c>
      <c r="F41" s="41">
        <v>0.37</v>
      </c>
      <c r="G41" s="43">
        <f>SUM(G39:G40)/2</f>
        <v>12.850000000000001</v>
      </c>
      <c r="H41" s="43">
        <f>SUM(H39:H40)/2</f>
        <v>2.6199999999999997</v>
      </c>
      <c r="I41" s="42">
        <f>SUM(I39:I40)</f>
        <v>638552.3289191666</v>
      </c>
      <c r="J41" s="77"/>
      <c r="K41" s="147"/>
      <c r="L41" s="76"/>
      <c r="M41" s="77"/>
      <c r="N41" s="147"/>
      <c r="O41" s="77"/>
      <c r="P41" s="77"/>
      <c r="Q41" s="77"/>
      <c r="R41" s="77"/>
      <c r="S41" s="77"/>
      <c r="T41" s="64">
        <v>2000</v>
      </c>
      <c r="U41" s="73" t="s">
        <v>59</v>
      </c>
    </row>
    <row r="42" spans="1:21" ht="11.25">
      <c r="A42" s="64">
        <v>2000</v>
      </c>
      <c r="B42" s="73" t="s">
        <v>54</v>
      </c>
      <c r="C42" s="41">
        <v>0</v>
      </c>
      <c r="D42" s="42">
        <v>313520</v>
      </c>
      <c r="E42" s="42">
        <v>1300</v>
      </c>
      <c r="F42" s="41">
        <v>0.003</v>
      </c>
      <c r="G42" s="43">
        <v>9.33</v>
      </c>
      <c r="H42" s="43">
        <v>0</v>
      </c>
      <c r="I42" s="42">
        <v>768</v>
      </c>
      <c r="J42" s="77"/>
      <c r="K42" s="147"/>
      <c r="L42" s="76"/>
      <c r="M42" s="77"/>
      <c r="N42" s="147"/>
      <c r="O42" s="77"/>
      <c r="P42" s="77"/>
      <c r="Q42" s="77"/>
      <c r="R42" s="77"/>
      <c r="S42" s="77"/>
      <c r="T42" s="64">
        <v>2000</v>
      </c>
      <c r="U42" s="73" t="s">
        <v>54</v>
      </c>
    </row>
    <row r="43" spans="1:21" ht="11.25">
      <c r="A43" s="64">
        <v>2000</v>
      </c>
      <c r="B43" s="73" t="s">
        <v>24</v>
      </c>
      <c r="C43" s="41">
        <v>0.52</v>
      </c>
      <c r="D43" s="72">
        <v>5293202</v>
      </c>
      <c r="E43" s="72">
        <v>1459549</v>
      </c>
      <c r="F43" s="41">
        <v>0.14</v>
      </c>
      <c r="G43" s="43">
        <v>7.75</v>
      </c>
      <c r="H43" s="43">
        <v>1.07</v>
      </c>
      <c r="I43" s="72">
        <v>153508.05833575004</v>
      </c>
      <c r="J43" s="77"/>
      <c r="K43" s="147"/>
      <c r="L43" s="76"/>
      <c r="M43" s="77"/>
      <c r="N43" s="147"/>
      <c r="O43" s="77"/>
      <c r="P43" s="77"/>
      <c r="Q43" s="77"/>
      <c r="R43" s="77"/>
      <c r="S43" s="77"/>
      <c r="T43" s="64">
        <v>2000</v>
      </c>
      <c r="U43" s="73" t="s">
        <v>24</v>
      </c>
    </row>
    <row r="44" spans="1:21" ht="11.25">
      <c r="A44" s="64">
        <v>2000</v>
      </c>
      <c r="B44" s="73" t="s">
        <v>25</v>
      </c>
      <c r="C44" s="41">
        <v>0.007</v>
      </c>
      <c r="D44" s="72">
        <v>610071</v>
      </c>
      <c r="E44" s="72">
        <v>101721</v>
      </c>
      <c r="F44" s="41">
        <v>0.01</v>
      </c>
      <c r="G44" s="43">
        <v>7.55</v>
      </c>
      <c r="H44" s="43">
        <v>0.06</v>
      </c>
      <c r="I44" s="42">
        <v>2903</v>
      </c>
      <c r="J44" s="77"/>
      <c r="K44" s="147"/>
      <c r="L44" s="76"/>
      <c r="M44" s="77"/>
      <c r="N44" s="147"/>
      <c r="O44" s="77"/>
      <c r="P44" s="77"/>
      <c r="Q44" s="77"/>
      <c r="R44" s="77"/>
      <c r="S44" s="77"/>
      <c r="T44" s="64">
        <v>2000</v>
      </c>
      <c r="U44" s="73" t="s">
        <v>25</v>
      </c>
    </row>
    <row r="45" spans="1:21" ht="11.25">
      <c r="A45" s="64">
        <v>2000</v>
      </c>
      <c r="B45" s="73" t="s">
        <v>55</v>
      </c>
      <c r="C45" s="41">
        <v>0</v>
      </c>
      <c r="D45" s="72">
        <v>1139090</v>
      </c>
      <c r="E45" s="72">
        <v>85285</v>
      </c>
      <c r="F45" s="41">
        <v>0.001</v>
      </c>
      <c r="G45" s="43">
        <v>8.35</v>
      </c>
      <c r="H45" s="43">
        <v>0.03</v>
      </c>
      <c r="I45" s="42">
        <v>1036</v>
      </c>
      <c r="J45" s="77"/>
      <c r="K45" s="147"/>
      <c r="L45" s="76"/>
      <c r="M45" s="77"/>
      <c r="N45" s="147"/>
      <c r="O45" s="77"/>
      <c r="P45" s="77"/>
      <c r="Q45" s="77"/>
      <c r="R45" s="77"/>
      <c r="S45" s="77"/>
      <c r="T45" s="64">
        <v>2000</v>
      </c>
      <c r="U45" s="73" t="s">
        <v>55</v>
      </c>
    </row>
    <row r="46" spans="1:21" ht="11.25">
      <c r="A46" s="64">
        <v>2000</v>
      </c>
      <c r="B46" s="73" t="s">
        <v>1</v>
      </c>
      <c r="C46" s="41">
        <v>0.44</v>
      </c>
      <c r="D46" s="72">
        <v>11088096</v>
      </c>
      <c r="E46" s="72">
        <v>3800402</v>
      </c>
      <c r="F46" s="41">
        <v>0.31</v>
      </c>
      <c r="G46" s="43">
        <v>8.16</v>
      </c>
      <c r="H46" s="43">
        <v>2.54</v>
      </c>
      <c r="I46" s="72">
        <v>128297.170061375</v>
      </c>
      <c r="J46" s="77"/>
      <c r="K46" s="147"/>
      <c r="L46" s="76"/>
      <c r="M46" s="77"/>
      <c r="N46" s="147"/>
      <c r="O46" s="77"/>
      <c r="P46" s="77"/>
      <c r="Q46" s="77"/>
      <c r="R46" s="77"/>
      <c r="S46" s="77"/>
      <c r="T46" s="64">
        <v>2000</v>
      </c>
      <c r="U46" s="73" t="s">
        <v>1</v>
      </c>
    </row>
    <row r="47" spans="1:21" ht="11.25">
      <c r="A47" s="64">
        <v>2000</v>
      </c>
      <c r="B47" s="73" t="s">
        <v>56</v>
      </c>
      <c r="C47" s="41">
        <v>0.02</v>
      </c>
      <c r="D47" s="72">
        <v>3267953</v>
      </c>
      <c r="E47" s="72">
        <v>466126.7</v>
      </c>
      <c r="F47" s="41">
        <v>0.03</v>
      </c>
      <c r="G47" s="43">
        <v>7.51</v>
      </c>
      <c r="H47" s="43">
        <v>0.22</v>
      </c>
      <c r="I47" s="42">
        <v>5169</v>
      </c>
      <c r="J47" s="77"/>
      <c r="K47" s="147"/>
      <c r="L47" s="76"/>
      <c r="M47" s="77"/>
      <c r="N47" s="147"/>
      <c r="O47" s="77"/>
      <c r="P47" s="77"/>
      <c r="Q47" s="77"/>
      <c r="R47" s="77"/>
      <c r="S47" s="77"/>
      <c r="T47" s="64">
        <v>2000</v>
      </c>
      <c r="U47" s="73" t="s">
        <v>56</v>
      </c>
    </row>
    <row r="48" spans="1:21" ht="11.25">
      <c r="A48" s="64">
        <v>2000</v>
      </c>
      <c r="B48" s="73" t="s">
        <v>61</v>
      </c>
      <c r="C48" s="41">
        <v>0.04</v>
      </c>
      <c r="D48" s="72">
        <v>836372</v>
      </c>
      <c r="E48" s="72">
        <v>206171</v>
      </c>
      <c r="F48" s="41">
        <v>0.02</v>
      </c>
      <c r="G48" s="43">
        <v>29.04</v>
      </c>
      <c r="H48" s="43">
        <v>0.52</v>
      </c>
      <c r="I48" s="42">
        <v>12028</v>
      </c>
      <c r="J48" s="77"/>
      <c r="K48" s="147"/>
      <c r="L48" s="76"/>
      <c r="M48" s="77"/>
      <c r="N48" s="147"/>
      <c r="O48" s="77"/>
      <c r="P48" s="77"/>
      <c r="Q48" s="77"/>
      <c r="R48" s="77"/>
      <c r="S48" s="77"/>
      <c r="T48" s="64">
        <v>2000</v>
      </c>
      <c r="U48" s="73" t="s">
        <v>61</v>
      </c>
    </row>
    <row r="49" spans="1:21" ht="11.25">
      <c r="A49" s="64">
        <v>2000</v>
      </c>
      <c r="B49" s="73" t="s">
        <v>26</v>
      </c>
      <c r="C49" s="41">
        <v>0.01</v>
      </c>
      <c r="D49" s="72">
        <v>850464</v>
      </c>
      <c r="E49" s="72">
        <v>340858</v>
      </c>
      <c r="F49" s="41">
        <v>0.01</v>
      </c>
      <c r="G49" s="43">
        <v>10.63</v>
      </c>
      <c r="H49" s="43">
        <v>0.14</v>
      </c>
      <c r="I49" s="42">
        <v>1826</v>
      </c>
      <c r="J49" s="77"/>
      <c r="K49" s="147"/>
      <c r="L49" s="76"/>
      <c r="M49" s="77"/>
      <c r="N49" s="147"/>
      <c r="O49" s="77"/>
      <c r="P49" s="77"/>
      <c r="Q49" s="77"/>
      <c r="R49" s="77"/>
      <c r="S49" s="77"/>
      <c r="T49" s="64">
        <v>2000</v>
      </c>
      <c r="U49" s="73" t="s">
        <v>26</v>
      </c>
    </row>
    <row r="50" spans="1:21" ht="11.25">
      <c r="A50" s="64">
        <v>2000</v>
      </c>
      <c r="B50" s="73" t="s">
        <v>27</v>
      </c>
      <c r="C50" s="41">
        <v>0.02</v>
      </c>
      <c r="D50" s="72">
        <v>2604519</v>
      </c>
      <c r="E50" s="72">
        <v>302481</v>
      </c>
      <c r="F50" s="41">
        <v>0.02</v>
      </c>
      <c r="G50" s="43">
        <v>12.74</v>
      </c>
      <c r="H50" s="43">
        <v>0.27</v>
      </c>
      <c r="I50" s="72">
        <v>6581.522798729166</v>
      </c>
      <c r="J50" s="77"/>
      <c r="K50" s="147"/>
      <c r="L50" s="76"/>
      <c r="M50" s="77"/>
      <c r="N50" s="147"/>
      <c r="O50" s="77"/>
      <c r="P50" s="77"/>
      <c r="Q50" s="77"/>
      <c r="R50" s="77"/>
      <c r="S50" s="77"/>
      <c r="T50" s="64">
        <v>2000</v>
      </c>
      <c r="U50" s="73" t="s">
        <v>27</v>
      </c>
    </row>
    <row r="51" spans="1:21" ht="11.25">
      <c r="A51" s="64">
        <v>2000</v>
      </c>
      <c r="B51" s="73" t="s">
        <v>28</v>
      </c>
      <c r="C51" s="41">
        <v>0.14</v>
      </c>
      <c r="D51" s="72">
        <v>6476631</v>
      </c>
      <c r="E51" s="72">
        <v>394714</v>
      </c>
      <c r="F51" s="41">
        <v>0.03</v>
      </c>
      <c r="G51" s="43">
        <v>12.66</v>
      </c>
      <c r="H51" s="43">
        <v>0.37</v>
      </c>
      <c r="I51" s="72">
        <v>41115.24941145834</v>
      </c>
      <c r="J51" s="77"/>
      <c r="K51" s="147"/>
      <c r="L51" s="76"/>
      <c r="M51" s="77"/>
      <c r="N51" s="147"/>
      <c r="O51" s="77"/>
      <c r="P51" s="77"/>
      <c r="Q51" s="77"/>
      <c r="R51" s="77"/>
      <c r="S51" s="77"/>
      <c r="T51" s="64">
        <v>2000</v>
      </c>
      <c r="U51" s="73" t="s">
        <v>28</v>
      </c>
    </row>
    <row r="52" spans="1:21" ht="11.25">
      <c r="A52" s="64">
        <v>2000</v>
      </c>
      <c r="B52" s="73" t="s">
        <v>31</v>
      </c>
      <c r="C52" s="41">
        <v>0.01</v>
      </c>
      <c r="D52" s="72">
        <v>2566553</v>
      </c>
      <c r="E52" s="72">
        <v>781310</v>
      </c>
      <c r="F52" s="41">
        <v>0.05</v>
      </c>
      <c r="G52" s="43">
        <v>4.36</v>
      </c>
      <c r="H52" s="43">
        <v>0.23</v>
      </c>
      <c r="I52" s="72">
        <v>4058.75214375</v>
      </c>
      <c r="J52" s="77"/>
      <c r="K52" s="147"/>
      <c r="L52" s="76"/>
      <c r="M52" s="77"/>
      <c r="N52" s="147"/>
      <c r="O52" s="77"/>
      <c r="P52" s="77"/>
      <c r="Q52" s="77"/>
      <c r="R52" s="77"/>
      <c r="S52" s="77"/>
      <c r="T52" s="64">
        <v>2000</v>
      </c>
      <c r="U52" s="73" t="s">
        <v>31</v>
      </c>
    </row>
    <row r="53" spans="1:21" ht="12" customHeight="1">
      <c r="A53" s="63">
        <v>1999</v>
      </c>
      <c r="B53" s="73" t="s">
        <v>63</v>
      </c>
      <c r="G53" s="43"/>
      <c r="H53" s="43"/>
      <c r="J53" s="77">
        <v>7.66</v>
      </c>
      <c r="K53" s="147">
        <v>13601364</v>
      </c>
      <c r="L53" s="76">
        <f>M53/480</f>
        <v>1.25</v>
      </c>
      <c r="M53" s="77">
        <v>600</v>
      </c>
      <c r="N53" s="147">
        <v>2018946</v>
      </c>
      <c r="O53" s="148">
        <v>581456519</v>
      </c>
      <c r="P53" s="149">
        <f>O53/K53</f>
        <v>42.749868248508015</v>
      </c>
      <c r="Q53" s="149">
        <v>50.59</v>
      </c>
      <c r="R53" s="148">
        <f>Q53*K53</f>
        <v>688093004.76</v>
      </c>
      <c r="S53" s="148">
        <f>R53+O53</f>
        <v>1269549523.76</v>
      </c>
      <c r="T53" s="63">
        <v>1999</v>
      </c>
      <c r="U53" s="73" t="s">
        <v>62</v>
      </c>
    </row>
    <row r="54" spans="1:21" ht="12" customHeight="1">
      <c r="A54" s="63">
        <v>1999</v>
      </c>
      <c r="B54" s="73" t="s">
        <v>41</v>
      </c>
      <c r="C54" s="41">
        <v>2.2</v>
      </c>
      <c r="D54" s="42">
        <v>7725662</v>
      </c>
      <c r="E54" s="42">
        <v>5504485</v>
      </c>
      <c r="F54" s="41">
        <v>1.1</v>
      </c>
      <c r="G54" s="75">
        <v>7.28</v>
      </c>
      <c r="H54" s="75">
        <v>8.35</v>
      </c>
      <c r="I54" s="42">
        <v>580081</v>
      </c>
      <c r="J54" s="77"/>
      <c r="K54" s="147"/>
      <c r="L54" s="150"/>
      <c r="M54" s="77"/>
      <c r="N54" s="147"/>
      <c r="O54" s="148"/>
      <c r="P54" s="149"/>
      <c r="Q54" s="149"/>
      <c r="R54" s="148"/>
      <c r="S54" s="148"/>
      <c r="T54" s="79">
        <v>1999</v>
      </c>
      <c r="U54" s="73" t="s">
        <v>41</v>
      </c>
    </row>
    <row r="55" spans="1:21" ht="12" customHeight="1">
      <c r="A55" s="63">
        <v>1999</v>
      </c>
      <c r="B55" s="73" t="s">
        <v>48</v>
      </c>
      <c r="C55" s="41">
        <v>1.05</v>
      </c>
      <c r="D55" s="42">
        <v>10733132</v>
      </c>
      <c r="E55" s="42">
        <v>4345261</v>
      </c>
      <c r="F55" s="41">
        <v>0.542</v>
      </c>
      <c r="G55" s="43">
        <v>10.5</v>
      </c>
      <c r="H55" s="43">
        <v>5.69</v>
      </c>
      <c r="I55" s="42">
        <v>275550</v>
      </c>
      <c r="J55" s="77"/>
      <c r="K55" s="147"/>
      <c r="L55" s="76"/>
      <c r="M55" s="77"/>
      <c r="N55" s="147"/>
      <c r="O55" s="77"/>
      <c r="P55" s="77"/>
      <c r="Q55" s="77"/>
      <c r="R55" s="77"/>
      <c r="S55" s="77"/>
      <c r="T55" s="59">
        <v>1999</v>
      </c>
      <c r="U55" s="73" t="s">
        <v>48</v>
      </c>
    </row>
    <row r="56" spans="1:21" ht="12" customHeight="1">
      <c r="A56" s="63">
        <v>1999</v>
      </c>
      <c r="B56" s="73" t="s">
        <v>49</v>
      </c>
      <c r="C56" s="41">
        <v>2.36</v>
      </c>
      <c r="D56" s="42">
        <v>5917479</v>
      </c>
      <c r="E56" s="42">
        <v>1596969</v>
      </c>
      <c r="F56" s="41">
        <v>0.152</v>
      </c>
      <c r="G56" s="43">
        <v>5.02</v>
      </c>
      <c r="H56" s="43">
        <v>0.76</v>
      </c>
      <c r="I56" s="42">
        <v>621900</v>
      </c>
      <c r="J56" s="77"/>
      <c r="K56" s="147"/>
      <c r="L56" s="76"/>
      <c r="M56" s="77"/>
      <c r="N56" s="147"/>
      <c r="O56" s="149"/>
      <c r="P56" s="77"/>
      <c r="Q56" s="77"/>
      <c r="R56" s="77"/>
      <c r="S56" s="77"/>
      <c r="T56" s="59">
        <v>1999</v>
      </c>
      <c r="U56" s="73" t="s">
        <v>49</v>
      </c>
    </row>
    <row r="57" spans="1:21" ht="12" customHeight="1">
      <c r="A57" s="63">
        <v>1999</v>
      </c>
      <c r="B57" s="73" t="s">
        <v>50</v>
      </c>
      <c r="C57" s="41">
        <v>0.93</v>
      </c>
      <c r="D57" s="42">
        <v>6890961</v>
      </c>
      <c r="E57" s="42">
        <v>2989275</v>
      </c>
      <c r="F57" s="41">
        <v>0.34</v>
      </c>
      <c r="G57" s="43">
        <v>7.95</v>
      </c>
      <c r="H57" s="43">
        <v>2.71</v>
      </c>
      <c r="I57" s="42">
        <v>245973</v>
      </c>
      <c r="J57" s="77"/>
      <c r="K57" s="147"/>
      <c r="L57" s="76"/>
      <c r="M57" s="77"/>
      <c r="N57" s="147"/>
      <c r="O57" s="77"/>
      <c r="P57" s="77"/>
      <c r="Q57" s="77"/>
      <c r="R57" s="77"/>
      <c r="S57" s="77"/>
      <c r="T57" s="59">
        <v>1999</v>
      </c>
      <c r="U57" s="73" t="s">
        <v>50</v>
      </c>
    </row>
    <row r="58" spans="1:21" ht="12" customHeight="1">
      <c r="A58" s="63">
        <v>1999</v>
      </c>
      <c r="B58" s="73" t="s">
        <v>21</v>
      </c>
      <c r="C58" s="41">
        <v>0</v>
      </c>
      <c r="D58" s="42">
        <v>734688</v>
      </c>
      <c r="E58" s="42">
        <v>57713</v>
      </c>
      <c r="F58" s="41">
        <v>0.002</v>
      </c>
      <c r="G58" s="43">
        <v>15.9</v>
      </c>
      <c r="H58" s="43">
        <v>0.04</v>
      </c>
      <c r="I58" s="42">
        <v>0</v>
      </c>
      <c r="J58" s="77"/>
      <c r="K58" s="147"/>
      <c r="L58" s="76"/>
      <c r="M58" s="77"/>
      <c r="N58" s="147"/>
      <c r="O58" s="77"/>
      <c r="P58" s="77"/>
      <c r="Q58" s="77"/>
      <c r="R58" s="77"/>
      <c r="S58" s="77"/>
      <c r="T58" s="59">
        <v>1999</v>
      </c>
      <c r="U58" s="73" t="s">
        <v>21</v>
      </c>
    </row>
    <row r="59" spans="1:21" ht="12" customHeight="1">
      <c r="A59" s="63">
        <v>1999</v>
      </c>
      <c r="B59" s="73" t="s">
        <v>22</v>
      </c>
      <c r="C59" s="41">
        <v>0.04</v>
      </c>
      <c r="D59" s="42">
        <v>269150</v>
      </c>
      <c r="E59" s="42">
        <v>63822</v>
      </c>
      <c r="F59" s="41">
        <v>0.011</v>
      </c>
      <c r="G59" s="43">
        <v>11.05</v>
      </c>
      <c r="H59" s="43">
        <v>0.12</v>
      </c>
      <c r="I59" s="42">
        <v>9661</v>
      </c>
      <c r="J59" s="77"/>
      <c r="K59" s="147"/>
      <c r="L59" s="76"/>
      <c r="M59" s="77"/>
      <c r="N59" s="147"/>
      <c r="O59" s="77"/>
      <c r="P59" s="77"/>
      <c r="Q59" s="77"/>
      <c r="R59" s="77"/>
      <c r="S59" s="77"/>
      <c r="T59" s="59">
        <v>1999</v>
      </c>
      <c r="U59" s="73" t="s">
        <v>22</v>
      </c>
    </row>
    <row r="60" spans="1:21" ht="12" customHeight="1">
      <c r="A60" s="63">
        <v>1999</v>
      </c>
      <c r="B60" s="73" t="s">
        <v>51</v>
      </c>
      <c r="C60" s="41">
        <v>0.12</v>
      </c>
      <c r="D60" s="42">
        <v>3889009</v>
      </c>
      <c r="E60" s="42">
        <v>1369383</v>
      </c>
      <c r="F60" s="41">
        <v>0.116</v>
      </c>
      <c r="G60" s="43">
        <v>23.19</v>
      </c>
      <c r="H60" s="43">
        <v>2.69</v>
      </c>
      <c r="I60" s="42">
        <v>30870</v>
      </c>
      <c r="J60" s="77"/>
      <c r="K60" s="147"/>
      <c r="L60" s="76"/>
      <c r="M60" s="77"/>
      <c r="N60" s="147"/>
      <c r="O60" s="77"/>
      <c r="P60" s="77"/>
      <c r="Q60" s="77"/>
      <c r="R60" s="77"/>
      <c r="S60" s="77"/>
      <c r="T60" s="59">
        <v>1999</v>
      </c>
      <c r="U60" s="73" t="s">
        <v>51</v>
      </c>
    </row>
    <row r="61" spans="1:21" ht="12" customHeight="1">
      <c r="A61" s="63">
        <v>1999</v>
      </c>
      <c r="B61" s="73" t="s">
        <v>23</v>
      </c>
      <c r="C61" s="41">
        <v>0.27</v>
      </c>
      <c r="D61" s="42">
        <v>11225335</v>
      </c>
      <c r="E61" s="42">
        <v>2697037</v>
      </c>
      <c r="F61" s="41">
        <v>0.238</v>
      </c>
      <c r="G61" s="43">
        <v>4.55</v>
      </c>
      <c r="H61" s="43">
        <v>1.08</v>
      </c>
      <c r="I61" s="42">
        <v>71795</v>
      </c>
      <c r="J61" s="77"/>
      <c r="K61" s="147"/>
      <c r="L61" s="76"/>
      <c r="M61" s="77"/>
      <c r="N61" s="147"/>
      <c r="O61" s="77"/>
      <c r="P61" s="77"/>
      <c r="Q61" s="77"/>
      <c r="R61" s="77"/>
      <c r="S61" s="77"/>
      <c r="T61" s="59">
        <v>1999</v>
      </c>
      <c r="U61" s="73" t="s">
        <v>23</v>
      </c>
    </row>
    <row r="62" spans="1:21" ht="12" customHeight="1">
      <c r="A62" s="63">
        <v>1999</v>
      </c>
      <c r="B62" s="73" t="s">
        <v>52</v>
      </c>
      <c r="C62" s="41">
        <v>0.05</v>
      </c>
      <c r="D62" s="42">
        <v>2458898</v>
      </c>
      <c r="E62" s="42">
        <v>224447</v>
      </c>
      <c r="F62" s="41">
        <v>0.028</v>
      </c>
      <c r="G62" s="43">
        <v>20.9</v>
      </c>
      <c r="H62" s="43">
        <v>0.59</v>
      </c>
      <c r="I62" s="42">
        <v>13693</v>
      </c>
      <c r="J62" s="77"/>
      <c r="K62" s="147"/>
      <c r="L62" s="76"/>
      <c r="M62" s="77"/>
      <c r="N62" s="147"/>
      <c r="O62" s="77"/>
      <c r="P62" s="77"/>
      <c r="Q62" s="77"/>
      <c r="R62" s="77"/>
      <c r="S62" s="77"/>
      <c r="T62" s="59">
        <v>1999</v>
      </c>
      <c r="U62" s="73" t="s">
        <v>52</v>
      </c>
    </row>
    <row r="63" spans="1:21" ht="12" customHeight="1">
      <c r="A63" s="63">
        <v>1999</v>
      </c>
      <c r="B63" s="73" t="s">
        <v>53</v>
      </c>
      <c r="C63" s="41">
        <v>0.01</v>
      </c>
      <c r="D63" s="42">
        <v>447615</v>
      </c>
      <c r="E63" s="42">
        <v>50200</v>
      </c>
      <c r="F63" s="41">
        <v>0.004</v>
      </c>
      <c r="G63" s="43">
        <v>11.27</v>
      </c>
      <c r="H63" s="43">
        <v>0.04</v>
      </c>
      <c r="I63" s="42">
        <v>1413</v>
      </c>
      <c r="J63" s="77"/>
      <c r="K63" s="147"/>
      <c r="L63" s="76"/>
      <c r="M63" s="77"/>
      <c r="N63" s="147"/>
      <c r="O63" s="77"/>
      <c r="P63" s="77"/>
      <c r="Q63" s="77"/>
      <c r="R63" s="77"/>
      <c r="S63" s="77"/>
      <c r="T63" s="59">
        <v>1999</v>
      </c>
      <c r="U63" s="73" t="s">
        <v>53</v>
      </c>
    </row>
    <row r="64" spans="1:21" ht="12" customHeight="1">
      <c r="A64" s="63">
        <v>1999</v>
      </c>
      <c r="B64" s="73" t="s">
        <v>59</v>
      </c>
      <c r="C64" s="41">
        <v>0.06</v>
      </c>
      <c r="D64" s="42">
        <f>SUM(D62:D63)</f>
        <v>2906513</v>
      </c>
      <c r="E64" s="42">
        <f>SUM(E62:E63)</f>
        <v>274647</v>
      </c>
      <c r="F64" s="41">
        <f>SUM(F62:F63)/2</f>
        <v>0.016</v>
      </c>
      <c r="G64" s="43">
        <f>SUM(G62:G63)/2</f>
        <v>16.085</v>
      </c>
      <c r="H64" s="43">
        <f>SUM(H62:H63)/2</f>
        <v>0.315</v>
      </c>
      <c r="I64" s="42">
        <f>SUM(I62:I63)</f>
        <v>15106</v>
      </c>
      <c r="J64" s="77"/>
      <c r="K64" s="147"/>
      <c r="L64" s="76"/>
      <c r="M64" s="77"/>
      <c r="N64" s="147"/>
      <c r="O64" s="77"/>
      <c r="P64" s="77"/>
      <c r="Q64" s="77"/>
      <c r="R64" s="77"/>
      <c r="S64" s="77"/>
      <c r="T64" s="59">
        <v>1999</v>
      </c>
      <c r="U64" s="73" t="s">
        <v>59</v>
      </c>
    </row>
    <row r="65" spans="1:21" ht="12" customHeight="1">
      <c r="A65" s="63">
        <v>1999</v>
      </c>
      <c r="B65" s="73" t="s">
        <v>54</v>
      </c>
      <c r="C65" s="41">
        <v>0</v>
      </c>
      <c r="D65" s="42">
        <v>115725</v>
      </c>
      <c r="E65" s="42">
        <v>3800</v>
      </c>
      <c r="F65" s="41">
        <v>0.003</v>
      </c>
      <c r="G65" s="43">
        <v>7.16</v>
      </c>
      <c r="H65" s="43">
        <v>0</v>
      </c>
      <c r="I65" s="42">
        <v>64</v>
      </c>
      <c r="J65" s="77"/>
      <c r="K65" s="147"/>
      <c r="L65" s="76"/>
      <c r="M65" s="77"/>
      <c r="N65" s="147"/>
      <c r="O65" s="77"/>
      <c r="P65" s="77"/>
      <c r="Q65" s="77"/>
      <c r="R65" s="77"/>
      <c r="S65" s="77"/>
      <c r="T65" s="59">
        <v>1999</v>
      </c>
      <c r="U65" s="73" t="s">
        <v>54</v>
      </c>
    </row>
    <row r="66" spans="1:21" ht="12" customHeight="1">
      <c r="A66" s="63">
        <v>1999</v>
      </c>
      <c r="B66" s="73" t="s">
        <v>24</v>
      </c>
      <c r="C66" s="41">
        <v>0.37</v>
      </c>
      <c r="D66" s="42">
        <v>3356605</v>
      </c>
      <c r="E66" s="42">
        <v>1102075</v>
      </c>
      <c r="F66" s="41">
        <v>0.112</v>
      </c>
      <c r="G66" s="43">
        <v>7.27</v>
      </c>
      <c r="H66" s="43">
        <v>0.81</v>
      </c>
      <c r="I66" s="42">
        <v>97216</v>
      </c>
      <c r="J66" s="77"/>
      <c r="K66" s="147"/>
      <c r="L66" s="76"/>
      <c r="M66" s="77"/>
      <c r="N66" s="147"/>
      <c r="O66" s="77"/>
      <c r="P66" s="77"/>
      <c r="Q66" s="77"/>
      <c r="R66" s="77"/>
      <c r="S66" s="77"/>
      <c r="T66" s="59">
        <v>1999</v>
      </c>
      <c r="U66" s="73" t="s">
        <v>24</v>
      </c>
    </row>
    <row r="67" spans="1:21" ht="12" customHeight="1">
      <c r="A67" s="63">
        <v>1999</v>
      </c>
      <c r="B67" s="73" t="s">
        <v>25</v>
      </c>
      <c r="C67" s="41">
        <v>0.007</v>
      </c>
      <c r="D67" s="42">
        <v>185589</v>
      </c>
      <c r="E67" s="42">
        <v>37200</v>
      </c>
      <c r="F67" s="41">
        <v>0.003</v>
      </c>
      <c r="G67" s="43">
        <v>5.97</v>
      </c>
      <c r="H67" s="43">
        <v>0.02</v>
      </c>
      <c r="I67" s="42">
        <v>1587</v>
      </c>
      <c r="J67" s="77"/>
      <c r="K67" s="147"/>
      <c r="L67" s="76"/>
      <c r="M67" s="77"/>
      <c r="N67" s="147"/>
      <c r="O67" s="77"/>
      <c r="P67" s="77"/>
      <c r="Q67" s="77"/>
      <c r="R67" s="77"/>
      <c r="S67" s="77"/>
      <c r="T67" s="59">
        <v>1999</v>
      </c>
      <c r="U67" s="73" t="s">
        <v>25</v>
      </c>
    </row>
    <row r="68" spans="1:21" ht="12" customHeight="1">
      <c r="A68" s="63">
        <v>1999</v>
      </c>
      <c r="B68" s="73" t="s">
        <v>55</v>
      </c>
      <c r="C68" s="41">
        <v>0</v>
      </c>
      <c r="D68" s="42">
        <v>596953</v>
      </c>
      <c r="E68" s="42">
        <v>12600</v>
      </c>
      <c r="F68" s="41">
        <v>0.001</v>
      </c>
      <c r="G68" s="43">
        <v>8.02</v>
      </c>
      <c r="H68" s="43">
        <v>0.01</v>
      </c>
      <c r="I68" s="42">
        <v>8</v>
      </c>
      <c r="J68" s="77"/>
      <c r="K68" s="147"/>
      <c r="L68" s="76"/>
      <c r="M68" s="77"/>
      <c r="N68" s="147"/>
      <c r="O68" s="77"/>
      <c r="P68" s="77"/>
      <c r="Q68" s="77"/>
      <c r="R68" s="77"/>
      <c r="S68" s="77"/>
      <c r="T68" s="59">
        <v>1999</v>
      </c>
      <c r="U68" s="73" t="s">
        <v>55</v>
      </c>
    </row>
    <row r="69" spans="1:21" ht="12" customHeight="1">
      <c r="A69" s="63">
        <v>1999</v>
      </c>
      <c r="B69" s="73" t="s">
        <v>1</v>
      </c>
      <c r="C69" s="41">
        <v>0.22</v>
      </c>
      <c r="D69" s="42">
        <v>10239307</v>
      </c>
      <c r="E69" s="42">
        <v>2195607</v>
      </c>
      <c r="F69" s="41">
        <v>0.177</v>
      </c>
      <c r="G69" s="43">
        <v>8.33</v>
      </c>
      <c r="H69" s="43">
        <v>1.48</v>
      </c>
      <c r="I69" s="42">
        <v>57134</v>
      </c>
      <c r="J69" s="77"/>
      <c r="K69" s="147"/>
      <c r="L69" s="76"/>
      <c r="M69" s="77"/>
      <c r="N69" s="147"/>
      <c r="O69" s="77"/>
      <c r="P69" s="77"/>
      <c r="Q69" s="77"/>
      <c r="R69" s="77"/>
      <c r="S69" s="77"/>
      <c r="T69" s="59">
        <v>1999</v>
      </c>
      <c r="U69" s="73" t="s">
        <v>1</v>
      </c>
    </row>
    <row r="70" spans="1:21" ht="12" customHeight="1">
      <c r="A70" s="63">
        <v>1999</v>
      </c>
      <c r="B70" s="73" t="s">
        <v>56</v>
      </c>
      <c r="C70" s="41">
        <v>0.01</v>
      </c>
      <c r="D70" s="42">
        <v>1883458</v>
      </c>
      <c r="E70" s="42">
        <v>275665</v>
      </c>
      <c r="F70" s="41">
        <v>0.021</v>
      </c>
      <c r="G70" s="43">
        <v>8.9</v>
      </c>
      <c r="H70" s="43">
        <v>0.18</v>
      </c>
      <c r="I70" s="42">
        <v>2254</v>
      </c>
      <c r="J70" s="77"/>
      <c r="K70" s="147"/>
      <c r="L70" s="76"/>
      <c r="M70" s="77"/>
      <c r="N70" s="147"/>
      <c r="O70" s="77"/>
      <c r="P70" s="77"/>
      <c r="Q70" s="77"/>
      <c r="R70" s="77"/>
      <c r="S70" s="77"/>
      <c r="T70" s="59">
        <v>1999</v>
      </c>
      <c r="U70" s="73" t="s">
        <v>56</v>
      </c>
    </row>
    <row r="71" spans="1:21" ht="12" customHeight="1">
      <c r="A71" s="63">
        <v>1999</v>
      </c>
      <c r="B71" s="73" t="s">
        <v>61</v>
      </c>
      <c r="C71" s="41">
        <v>0.016</v>
      </c>
      <c r="D71" s="42">
        <v>464015</v>
      </c>
      <c r="E71" s="42">
        <v>109250</v>
      </c>
      <c r="F71" s="41">
        <v>0.009</v>
      </c>
      <c r="G71" s="43">
        <v>27.52</v>
      </c>
      <c r="H71" s="43">
        <v>0.23</v>
      </c>
      <c r="I71" s="42">
        <v>5371</v>
      </c>
      <c r="J71" s="77"/>
      <c r="K71" s="147"/>
      <c r="L71" s="76"/>
      <c r="M71" s="77"/>
      <c r="N71" s="147"/>
      <c r="O71" s="77"/>
      <c r="P71" s="77"/>
      <c r="Q71" s="77"/>
      <c r="R71" s="77"/>
      <c r="S71" s="77"/>
      <c r="T71" s="59">
        <v>1999</v>
      </c>
      <c r="U71" s="73" t="s">
        <v>61</v>
      </c>
    </row>
    <row r="72" spans="1:21" ht="12" customHeight="1">
      <c r="A72" s="63">
        <v>1999</v>
      </c>
      <c r="B72" s="73" t="s">
        <v>26</v>
      </c>
      <c r="C72" s="41">
        <v>0.01</v>
      </c>
      <c r="D72" s="42">
        <v>942276</v>
      </c>
      <c r="E72" s="42">
        <v>164955</v>
      </c>
      <c r="F72" s="41">
        <v>0.01</v>
      </c>
      <c r="G72" s="43">
        <v>12.8</v>
      </c>
      <c r="H72" s="43">
        <v>0.13</v>
      </c>
      <c r="I72" s="42">
        <v>1954</v>
      </c>
      <c r="J72" s="77"/>
      <c r="K72" s="147"/>
      <c r="L72" s="76"/>
      <c r="M72" s="77"/>
      <c r="N72" s="147"/>
      <c r="O72" s="77"/>
      <c r="P72" s="77"/>
      <c r="Q72" s="77"/>
      <c r="R72" s="77"/>
      <c r="S72" s="77"/>
      <c r="T72" s="59">
        <v>1999</v>
      </c>
      <c r="U72" s="73" t="s">
        <v>26</v>
      </c>
    </row>
    <row r="73" spans="1:21" ht="12" customHeight="1">
      <c r="A73" s="63">
        <v>1999</v>
      </c>
      <c r="B73" s="73" t="s">
        <v>27</v>
      </c>
      <c r="C73" s="41">
        <v>0.003</v>
      </c>
      <c r="D73" s="42">
        <v>943067</v>
      </c>
      <c r="E73" s="42">
        <v>15900</v>
      </c>
      <c r="F73" s="41">
        <v>0.001</v>
      </c>
      <c r="G73" s="43">
        <v>7.7</v>
      </c>
      <c r="H73" s="43">
        <v>0.01</v>
      </c>
      <c r="I73" s="42">
        <v>5</v>
      </c>
      <c r="J73" s="77"/>
      <c r="K73" s="147"/>
      <c r="L73" s="76"/>
      <c r="M73" s="77"/>
      <c r="N73" s="147"/>
      <c r="O73" s="77"/>
      <c r="P73" s="77"/>
      <c r="Q73" s="77"/>
      <c r="R73" s="77"/>
      <c r="S73" s="77"/>
      <c r="T73" s="59">
        <v>1999</v>
      </c>
      <c r="U73" s="73" t="s">
        <v>27</v>
      </c>
    </row>
    <row r="74" spans="1:21" ht="12" customHeight="1">
      <c r="A74" s="63">
        <v>1999</v>
      </c>
      <c r="B74" s="73" t="s">
        <v>28</v>
      </c>
      <c r="C74" s="41">
        <v>0.003</v>
      </c>
      <c r="D74" s="42">
        <v>2303444</v>
      </c>
      <c r="E74" s="42">
        <v>100</v>
      </c>
      <c r="F74" s="41">
        <v>0.001</v>
      </c>
      <c r="G74" s="43">
        <v>4.5</v>
      </c>
      <c r="H74" s="43">
        <v>0</v>
      </c>
      <c r="I74" s="42">
        <v>1</v>
      </c>
      <c r="J74" s="77"/>
      <c r="K74" s="147"/>
      <c r="L74" s="76"/>
      <c r="M74" s="77"/>
      <c r="N74" s="147"/>
      <c r="O74" s="77"/>
      <c r="P74" s="77"/>
      <c r="Q74" s="77"/>
      <c r="R74" s="77"/>
      <c r="S74" s="77"/>
      <c r="T74" s="59">
        <v>1999</v>
      </c>
      <c r="U74" s="73" t="s">
        <v>28</v>
      </c>
    </row>
    <row r="75" spans="1:21" ht="12" customHeight="1">
      <c r="A75" s="63">
        <v>1999</v>
      </c>
      <c r="B75" s="73" t="s">
        <v>31</v>
      </c>
      <c r="C75" s="41">
        <v>0.01</v>
      </c>
      <c r="D75" s="42">
        <v>844552</v>
      </c>
      <c r="E75" s="42">
        <v>393603</v>
      </c>
      <c r="F75" s="41">
        <v>0.025</v>
      </c>
      <c r="G75" s="43">
        <v>5.25</v>
      </c>
      <c r="H75" s="43">
        <v>0.13</v>
      </c>
      <c r="I75" s="42">
        <v>2342</v>
      </c>
      <c r="J75" s="77"/>
      <c r="K75" s="147"/>
      <c r="L75" s="76"/>
      <c r="M75" s="77"/>
      <c r="N75" s="147"/>
      <c r="O75" s="77"/>
      <c r="P75" s="77"/>
      <c r="Q75" s="77"/>
      <c r="R75" s="77"/>
      <c r="S75" s="77"/>
      <c r="T75" s="59">
        <v>1999</v>
      </c>
      <c r="U75" s="73" t="s">
        <v>31</v>
      </c>
    </row>
    <row r="76" spans="1:21" ht="12" customHeight="1">
      <c r="A76" s="64">
        <v>1998</v>
      </c>
      <c r="B76" s="73" t="s">
        <v>63</v>
      </c>
      <c r="G76" s="43"/>
      <c r="H76" s="43"/>
      <c r="J76" s="77">
        <v>7.98</v>
      </c>
      <c r="K76" s="147">
        <v>10079035</v>
      </c>
      <c r="L76" s="76">
        <f>M76/480</f>
        <v>1.2354166666666666</v>
      </c>
      <c r="M76" s="77">
        <v>593</v>
      </c>
      <c r="N76" s="147">
        <v>1757974</v>
      </c>
      <c r="O76" s="148">
        <v>548487733</v>
      </c>
      <c r="P76" s="149">
        <f>O76/K76</f>
        <v>54.41867529976828</v>
      </c>
      <c r="Q76" s="149">
        <v>63.08</v>
      </c>
      <c r="R76" s="148">
        <f>Q76*K76</f>
        <v>635785527.8</v>
      </c>
      <c r="S76" s="148">
        <v>1224266152</v>
      </c>
      <c r="T76" s="64">
        <v>1998</v>
      </c>
      <c r="U76" s="73" t="s">
        <v>62</v>
      </c>
    </row>
    <row r="77" spans="1:21" ht="12" customHeight="1">
      <c r="A77" s="64">
        <v>1998</v>
      </c>
      <c r="B77" s="73" t="s">
        <v>41</v>
      </c>
      <c r="C77" s="41">
        <v>2.303</v>
      </c>
      <c r="D77" s="42">
        <v>5897852</v>
      </c>
      <c r="E77" s="42">
        <v>4299732</v>
      </c>
      <c r="F77" s="41">
        <v>1.116</v>
      </c>
      <c r="G77" s="75">
        <v>7.13</v>
      </c>
      <c r="H77" s="75">
        <v>7.96</v>
      </c>
      <c r="I77" s="42">
        <v>507474</v>
      </c>
      <c r="J77" s="77"/>
      <c r="K77" s="147"/>
      <c r="L77" s="150"/>
      <c r="M77" s="77"/>
      <c r="N77" s="147"/>
      <c r="O77" s="148"/>
      <c r="P77" s="149"/>
      <c r="Q77" s="149"/>
      <c r="R77" s="148"/>
      <c r="S77" s="148"/>
      <c r="T77" s="78">
        <v>1998</v>
      </c>
      <c r="U77" s="73" t="s">
        <v>41</v>
      </c>
    </row>
    <row r="78" spans="1:21" ht="12" customHeight="1">
      <c r="A78" s="64">
        <v>1998</v>
      </c>
      <c r="B78" s="73" t="s">
        <v>48</v>
      </c>
      <c r="C78" s="41">
        <v>2.706</v>
      </c>
      <c r="D78" s="42">
        <v>9051531</v>
      </c>
      <c r="E78" s="42">
        <v>6274771</v>
      </c>
      <c r="F78" s="41">
        <v>1.538</v>
      </c>
      <c r="G78" s="43">
        <v>10.46</v>
      </c>
      <c r="H78" s="43">
        <v>16.09</v>
      </c>
      <c r="I78" s="42">
        <v>596309</v>
      </c>
      <c r="J78" s="77"/>
      <c r="K78" s="147"/>
      <c r="L78" s="76"/>
      <c r="M78" s="77"/>
      <c r="N78" s="147"/>
      <c r="O78" s="77"/>
      <c r="P78" s="77"/>
      <c r="Q78" s="77"/>
      <c r="R78" s="77"/>
      <c r="S78" s="77"/>
      <c r="T78" s="61">
        <v>1998</v>
      </c>
      <c r="U78" s="73" t="s">
        <v>48</v>
      </c>
    </row>
    <row r="79" spans="1:21" ht="12" customHeight="1">
      <c r="A79" s="64">
        <v>1998</v>
      </c>
      <c r="B79" s="73" t="s">
        <v>49</v>
      </c>
      <c r="C79" s="41">
        <v>0.208</v>
      </c>
      <c r="D79" s="42">
        <v>3031403</v>
      </c>
      <c r="E79" s="42">
        <v>1197352</v>
      </c>
      <c r="F79" s="41">
        <v>0.183</v>
      </c>
      <c r="G79" s="43">
        <v>5.17</v>
      </c>
      <c r="H79" s="43">
        <v>0.95</v>
      </c>
      <c r="I79" s="42">
        <v>45736</v>
      </c>
      <c r="J79" s="77"/>
      <c r="K79" s="147"/>
      <c r="L79" s="76"/>
      <c r="M79" s="77"/>
      <c r="N79" s="147"/>
      <c r="O79" s="149"/>
      <c r="P79" s="77"/>
      <c r="Q79" s="77"/>
      <c r="R79" s="77"/>
      <c r="S79" s="77"/>
      <c r="T79" s="61">
        <v>1998</v>
      </c>
      <c r="U79" s="73" t="s">
        <v>49</v>
      </c>
    </row>
    <row r="80" spans="1:21" ht="12" customHeight="1">
      <c r="A80" s="64">
        <v>1998</v>
      </c>
      <c r="B80" s="73" t="s">
        <v>50</v>
      </c>
      <c r="C80" s="41">
        <v>1.044</v>
      </c>
      <c r="D80" s="42">
        <v>6158790</v>
      </c>
      <c r="E80" s="42">
        <v>2980534</v>
      </c>
      <c r="F80" s="41">
        <v>0.456</v>
      </c>
      <c r="G80" s="43">
        <v>10.94</v>
      </c>
      <c r="H80" s="43">
        <v>4.99</v>
      </c>
      <c r="I80" s="42">
        <v>230057</v>
      </c>
      <c r="J80" s="77"/>
      <c r="K80" s="147"/>
      <c r="L80" s="76"/>
      <c r="M80" s="77"/>
      <c r="N80" s="147"/>
      <c r="O80" s="77"/>
      <c r="P80" s="77"/>
      <c r="Q80" s="77"/>
      <c r="R80" s="77"/>
      <c r="S80" s="77"/>
      <c r="T80" s="61">
        <v>1998</v>
      </c>
      <c r="U80" s="73" t="s">
        <v>50</v>
      </c>
    </row>
    <row r="81" spans="1:21" ht="12" customHeight="1">
      <c r="A81" s="64">
        <v>1998</v>
      </c>
      <c r="B81" s="73" t="s">
        <v>21</v>
      </c>
      <c r="C81" s="41">
        <v>0</v>
      </c>
      <c r="D81" s="42">
        <v>390508</v>
      </c>
      <c r="E81" s="42">
        <v>8550</v>
      </c>
      <c r="F81" s="41">
        <v>0.002</v>
      </c>
      <c r="G81" s="43">
        <v>16.68</v>
      </c>
      <c r="H81" s="43">
        <v>0.03</v>
      </c>
      <c r="I81" s="42">
        <v>0</v>
      </c>
      <c r="J81" s="77"/>
      <c r="K81" s="147"/>
      <c r="L81" s="76"/>
      <c r="M81" s="77"/>
      <c r="N81" s="147"/>
      <c r="O81" s="77"/>
      <c r="P81" s="77"/>
      <c r="Q81" s="77"/>
      <c r="R81" s="77"/>
      <c r="S81" s="77"/>
      <c r="T81" s="61">
        <v>1998</v>
      </c>
      <c r="U81" s="73" t="s">
        <v>21</v>
      </c>
    </row>
    <row r="82" spans="1:21" ht="12" customHeight="1">
      <c r="A82" s="64">
        <v>1998</v>
      </c>
      <c r="B82" s="73" t="s">
        <v>22</v>
      </c>
      <c r="C82" s="41">
        <v>0.031</v>
      </c>
      <c r="D82" s="42">
        <v>303578</v>
      </c>
      <c r="E82" s="42">
        <v>103445</v>
      </c>
      <c r="F82" s="41">
        <v>0.015</v>
      </c>
      <c r="G82" s="43">
        <v>13.36</v>
      </c>
      <c r="H82" s="43">
        <v>0.21</v>
      </c>
      <c r="I82" s="42">
        <v>6812</v>
      </c>
      <c r="J82" s="77"/>
      <c r="K82" s="147"/>
      <c r="L82" s="76"/>
      <c r="M82" s="77"/>
      <c r="N82" s="147"/>
      <c r="O82" s="77"/>
      <c r="P82" s="77"/>
      <c r="Q82" s="77"/>
      <c r="R82" s="77"/>
      <c r="S82" s="77"/>
      <c r="T82" s="61">
        <v>1998</v>
      </c>
      <c r="U82" s="73" t="s">
        <v>22</v>
      </c>
    </row>
    <row r="83" spans="1:21" ht="12" customHeight="1">
      <c r="A83" s="64">
        <v>1998</v>
      </c>
      <c r="B83" s="73" t="s">
        <v>51</v>
      </c>
      <c r="C83" s="41">
        <v>0.241</v>
      </c>
      <c r="D83" s="42">
        <v>2611335</v>
      </c>
      <c r="E83" s="42">
        <v>893082</v>
      </c>
      <c r="F83" s="41">
        <v>0.083</v>
      </c>
      <c r="G83" s="43">
        <v>22.23</v>
      </c>
      <c r="H83" s="43">
        <v>1.85</v>
      </c>
      <c r="I83" s="42">
        <v>53157</v>
      </c>
      <c r="J83" s="77"/>
      <c r="K83" s="147"/>
      <c r="L83" s="76"/>
      <c r="M83" s="77"/>
      <c r="N83" s="147"/>
      <c r="O83" s="77"/>
      <c r="P83" s="77"/>
      <c r="Q83" s="77"/>
      <c r="R83" s="77"/>
      <c r="S83" s="77"/>
      <c r="T83" s="61">
        <v>1998</v>
      </c>
      <c r="U83" s="73" t="s">
        <v>51</v>
      </c>
    </row>
    <row r="84" spans="1:21" ht="12" customHeight="1">
      <c r="A84" s="64">
        <v>1998</v>
      </c>
      <c r="B84" s="73" t="s">
        <v>23</v>
      </c>
      <c r="C84" s="41">
        <v>0.352</v>
      </c>
      <c r="D84" s="42">
        <v>9725530</v>
      </c>
      <c r="E84" s="42">
        <v>2193671</v>
      </c>
      <c r="F84" s="41">
        <v>0.214</v>
      </c>
      <c r="G84" s="43">
        <v>4.4</v>
      </c>
      <c r="H84" s="43">
        <v>0.94</v>
      </c>
      <c r="I84" s="42">
        <v>77560</v>
      </c>
      <c r="J84" s="77"/>
      <c r="K84" s="147"/>
      <c r="L84" s="76"/>
      <c r="M84" s="77"/>
      <c r="N84" s="147"/>
      <c r="O84" s="77"/>
      <c r="P84" s="77"/>
      <c r="Q84" s="77"/>
      <c r="R84" s="77"/>
      <c r="S84" s="77"/>
      <c r="T84" s="61">
        <v>1998</v>
      </c>
      <c r="U84" s="73" t="s">
        <v>23</v>
      </c>
    </row>
    <row r="85" spans="1:21" ht="12" customHeight="1">
      <c r="A85" s="64">
        <v>1998</v>
      </c>
      <c r="B85" s="73" t="s">
        <v>52</v>
      </c>
      <c r="C85" s="41">
        <v>0.281</v>
      </c>
      <c r="D85" s="42">
        <v>5069947</v>
      </c>
      <c r="E85" s="42">
        <v>1632339</v>
      </c>
      <c r="F85" s="41">
        <v>0.175</v>
      </c>
      <c r="G85" s="43">
        <v>14.21</v>
      </c>
      <c r="H85" s="43">
        <v>2.49</v>
      </c>
      <c r="I85" s="42">
        <v>61876</v>
      </c>
      <c r="J85" s="77"/>
      <c r="K85" s="147"/>
      <c r="L85" s="76"/>
      <c r="M85" s="77"/>
      <c r="N85" s="147"/>
      <c r="O85" s="77"/>
      <c r="P85" s="77"/>
      <c r="Q85" s="77"/>
      <c r="R85" s="77"/>
      <c r="S85" s="77"/>
      <c r="T85" s="61">
        <v>1998</v>
      </c>
      <c r="U85" s="73" t="s">
        <v>52</v>
      </c>
    </row>
    <row r="86" spans="1:21" ht="12" customHeight="1">
      <c r="A86" s="64">
        <v>1998</v>
      </c>
      <c r="B86" s="73" t="s">
        <v>53</v>
      </c>
      <c r="C86" s="41">
        <v>0.221</v>
      </c>
      <c r="D86" s="42">
        <v>3718702</v>
      </c>
      <c r="E86" s="42">
        <v>917502</v>
      </c>
      <c r="F86" s="41">
        <v>0.106</v>
      </c>
      <c r="G86" s="43">
        <v>10.67</v>
      </c>
      <c r="H86" s="43">
        <v>1.13</v>
      </c>
      <c r="I86" s="42">
        <v>48660</v>
      </c>
      <c r="J86" s="77"/>
      <c r="K86" s="147"/>
      <c r="L86" s="76"/>
      <c r="M86" s="77"/>
      <c r="N86" s="147"/>
      <c r="O86" s="77"/>
      <c r="P86" s="77"/>
      <c r="Q86" s="77"/>
      <c r="R86" s="77"/>
      <c r="S86" s="77"/>
      <c r="T86" s="61">
        <v>1998</v>
      </c>
      <c r="U86" s="73" t="s">
        <v>53</v>
      </c>
    </row>
    <row r="87" spans="1:21" ht="12" customHeight="1">
      <c r="A87" s="64">
        <v>1998</v>
      </c>
      <c r="B87" s="73" t="s">
        <v>59</v>
      </c>
      <c r="C87" s="41">
        <f>SUM(C85:C86)/2</f>
        <v>0.251</v>
      </c>
      <c r="D87" s="42">
        <f>SUM(D85:D86)</f>
        <v>8788649</v>
      </c>
      <c r="E87" s="42">
        <f>SUM(E85:E86)</f>
        <v>2549841</v>
      </c>
      <c r="F87" s="41">
        <f>SUM(F85:F86)/2</f>
        <v>0.14049999999999999</v>
      </c>
      <c r="G87" s="43">
        <f>SUM(G85:G86)/2</f>
        <v>12.440000000000001</v>
      </c>
      <c r="H87" s="43">
        <f>SUM(H85:H86)/2</f>
        <v>1.81</v>
      </c>
      <c r="I87" s="42">
        <f>SUM(I85:I86)</f>
        <v>110536</v>
      </c>
      <c r="J87" s="77"/>
      <c r="K87" s="147"/>
      <c r="L87" s="76"/>
      <c r="M87" s="77"/>
      <c r="N87" s="147"/>
      <c r="O87" s="77"/>
      <c r="P87" s="77"/>
      <c r="Q87" s="77"/>
      <c r="R87" s="77"/>
      <c r="S87" s="77"/>
      <c r="T87" s="61">
        <v>1998</v>
      </c>
      <c r="U87" s="73" t="s">
        <v>59</v>
      </c>
    </row>
    <row r="88" spans="1:21" ht="12" customHeight="1">
      <c r="A88" s="64">
        <v>1998</v>
      </c>
      <c r="B88" s="73" t="s">
        <v>54</v>
      </c>
      <c r="C88" s="41">
        <v>0.043</v>
      </c>
      <c r="D88" s="42">
        <v>751243</v>
      </c>
      <c r="E88" s="42">
        <v>66417</v>
      </c>
      <c r="F88" s="41">
        <v>0.003</v>
      </c>
      <c r="G88" s="43">
        <v>8.74</v>
      </c>
      <c r="H88" s="43">
        <v>0.03</v>
      </c>
      <c r="I88" s="42">
        <v>9420</v>
      </c>
      <c r="J88" s="77"/>
      <c r="K88" s="147"/>
      <c r="L88" s="76"/>
      <c r="M88" s="77"/>
      <c r="N88" s="147"/>
      <c r="O88" s="77"/>
      <c r="P88" s="77"/>
      <c r="Q88" s="77"/>
      <c r="R88" s="77"/>
      <c r="S88" s="77"/>
      <c r="T88" s="61">
        <v>1998</v>
      </c>
      <c r="U88" s="73" t="s">
        <v>54</v>
      </c>
    </row>
    <row r="89" spans="1:21" ht="12" customHeight="1">
      <c r="A89" s="64">
        <v>1998</v>
      </c>
      <c r="B89" s="73" t="s">
        <v>24</v>
      </c>
      <c r="C89" s="41">
        <v>0.151</v>
      </c>
      <c r="D89" s="42">
        <v>2538954</v>
      </c>
      <c r="E89" s="42">
        <v>712600</v>
      </c>
      <c r="F89" s="41">
        <v>0.091</v>
      </c>
      <c r="G89" s="43">
        <v>7.32</v>
      </c>
      <c r="H89" s="43">
        <v>0.66</v>
      </c>
      <c r="I89" s="42">
        <v>33353</v>
      </c>
      <c r="J89" s="77"/>
      <c r="K89" s="147"/>
      <c r="L89" s="76"/>
      <c r="M89" s="77"/>
      <c r="N89" s="147"/>
      <c r="O89" s="77"/>
      <c r="P89" s="77"/>
      <c r="Q89" s="77"/>
      <c r="R89" s="77"/>
      <c r="S89" s="77"/>
      <c r="T89" s="61">
        <v>1998</v>
      </c>
      <c r="U89" s="73" t="s">
        <v>24</v>
      </c>
    </row>
    <row r="90" spans="1:21" ht="12" customHeight="1">
      <c r="A90" s="64">
        <v>1998</v>
      </c>
      <c r="B90" s="73" t="s">
        <v>25</v>
      </c>
      <c r="C90" s="41">
        <v>0.007</v>
      </c>
      <c r="D90" s="42">
        <v>786887</v>
      </c>
      <c r="E90" s="42">
        <v>59513</v>
      </c>
      <c r="F90" s="41">
        <v>0.008</v>
      </c>
      <c r="G90" s="43">
        <v>5.28</v>
      </c>
      <c r="H90" s="43">
        <v>0.04</v>
      </c>
      <c r="I90" s="42">
        <v>1454</v>
      </c>
      <c r="J90" s="77"/>
      <c r="K90" s="147"/>
      <c r="L90" s="76"/>
      <c r="M90" s="77"/>
      <c r="N90" s="147"/>
      <c r="O90" s="77"/>
      <c r="P90" s="77"/>
      <c r="Q90" s="77"/>
      <c r="R90" s="77"/>
      <c r="S90" s="77"/>
      <c r="T90" s="61">
        <v>1998</v>
      </c>
      <c r="U90" s="73" t="s">
        <v>25</v>
      </c>
    </row>
    <row r="91" spans="1:21" ht="12" customHeight="1">
      <c r="A91" s="64">
        <v>1998</v>
      </c>
      <c r="B91" s="73" t="s">
        <v>55</v>
      </c>
      <c r="C91" s="41">
        <v>0</v>
      </c>
      <c r="D91" s="42">
        <v>211021</v>
      </c>
      <c r="E91" s="42">
        <v>7664</v>
      </c>
      <c r="F91" s="41">
        <v>0.02</v>
      </c>
      <c r="G91" s="43">
        <v>8.57</v>
      </c>
      <c r="H91" s="43">
        <v>0.17</v>
      </c>
      <c r="I91" s="42">
        <v>2</v>
      </c>
      <c r="J91" s="77"/>
      <c r="K91" s="147"/>
      <c r="L91" s="76"/>
      <c r="M91" s="77"/>
      <c r="N91" s="147"/>
      <c r="O91" s="77"/>
      <c r="P91" s="77"/>
      <c r="Q91" s="77"/>
      <c r="R91" s="77"/>
      <c r="S91" s="77"/>
      <c r="T91" s="61">
        <v>1998</v>
      </c>
      <c r="U91" s="73" t="s">
        <v>55</v>
      </c>
    </row>
    <row r="92" spans="1:21" ht="12" customHeight="1">
      <c r="A92" s="64">
        <v>1998</v>
      </c>
      <c r="B92" s="73" t="s">
        <v>1</v>
      </c>
      <c r="C92" s="41">
        <v>0.333</v>
      </c>
      <c r="D92" s="42">
        <v>6468021</v>
      </c>
      <c r="E92" s="42">
        <v>1903033</v>
      </c>
      <c r="F92" s="41">
        <v>0.196</v>
      </c>
      <c r="G92" s="43">
        <v>9.17</v>
      </c>
      <c r="H92" s="43">
        <v>1.8</v>
      </c>
      <c r="I92" s="42">
        <v>73441</v>
      </c>
      <c r="J92" s="77"/>
      <c r="K92" s="147"/>
      <c r="L92" s="76"/>
      <c r="M92" s="77"/>
      <c r="N92" s="147"/>
      <c r="O92" s="77"/>
      <c r="P92" s="77"/>
      <c r="Q92" s="77"/>
      <c r="R92" s="77"/>
      <c r="S92" s="77"/>
      <c r="T92" s="61">
        <v>1998</v>
      </c>
      <c r="U92" s="73" t="s">
        <v>1</v>
      </c>
    </row>
    <row r="93" spans="1:21" ht="12" customHeight="1">
      <c r="A93" s="64">
        <v>1998</v>
      </c>
      <c r="B93" s="73" t="s">
        <v>56</v>
      </c>
      <c r="C93" s="41">
        <v>0.023</v>
      </c>
      <c r="D93" s="42">
        <v>1555766</v>
      </c>
      <c r="E93" s="42">
        <v>178415</v>
      </c>
      <c r="F93" s="41">
        <v>0.021</v>
      </c>
      <c r="G93" s="43">
        <v>8.18</v>
      </c>
      <c r="H93" s="43">
        <v>0.17</v>
      </c>
      <c r="I93" s="42">
        <v>5116</v>
      </c>
      <c r="J93" s="77"/>
      <c r="K93" s="147"/>
      <c r="L93" s="76"/>
      <c r="M93" s="77"/>
      <c r="N93" s="147"/>
      <c r="O93" s="77"/>
      <c r="P93" s="77"/>
      <c r="Q93" s="77"/>
      <c r="R93" s="77"/>
      <c r="S93" s="77"/>
      <c r="T93" s="61">
        <v>1998</v>
      </c>
      <c r="U93" s="73" t="s">
        <v>56</v>
      </c>
    </row>
    <row r="94" spans="1:21" ht="12" customHeight="1">
      <c r="A94" s="64">
        <v>1998</v>
      </c>
      <c r="B94" s="73" t="s">
        <v>57</v>
      </c>
      <c r="C94" s="41">
        <v>0.016</v>
      </c>
      <c r="D94" s="42">
        <v>478800</v>
      </c>
      <c r="E94" s="42">
        <v>213800</v>
      </c>
      <c r="F94" s="41">
        <v>0.029</v>
      </c>
      <c r="G94" s="43">
        <v>32.56</v>
      </c>
      <c r="H94" s="43">
        <v>0.96</v>
      </c>
      <c r="I94" s="42">
        <v>3453</v>
      </c>
      <c r="J94" s="77"/>
      <c r="K94" s="147"/>
      <c r="L94" s="76"/>
      <c r="M94" s="77"/>
      <c r="N94" s="147"/>
      <c r="O94" s="77"/>
      <c r="P94" s="77"/>
      <c r="Q94" s="77"/>
      <c r="R94" s="77"/>
      <c r="S94" s="77"/>
      <c r="T94" s="61">
        <v>1998</v>
      </c>
      <c r="U94" s="73" t="s">
        <v>57</v>
      </c>
    </row>
    <row r="95" spans="1:21" ht="12" customHeight="1">
      <c r="A95" s="64">
        <v>1998</v>
      </c>
      <c r="B95" s="73" t="s">
        <v>26</v>
      </c>
      <c r="C95" s="41">
        <v>0.009</v>
      </c>
      <c r="D95" s="42">
        <v>1505035</v>
      </c>
      <c r="E95" s="42">
        <v>294251</v>
      </c>
      <c r="F95" s="41">
        <v>0.024</v>
      </c>
      <c r="G95" s="43">
        <v>12.2</v>
      </c>
      <c r="H95" s="43">
        <v>0.3</v>
      </c>
      <c r="I95" s="42">
        <v>2040</v>
      </c>
      <c r="J95" s="77"/>
      <c r="K95" s="147"/>
      <c r="L95" s="76"/>
      <c r="M95" s="77"/>
      <c r="N95" s="147"/>
      <c r="O95" s="77"/>
      <c r="P95" s="77"/>
      <c r="Q95" s="77"/>
      <c r="R95" s="77"/>
      <c r="S95" s="77"/>
      <c r="T95" s="61">
        <v>1998</v>
      </c>
      <c r="U95" s="73" t="s">
        <v>26</v>
      </c>
    </row>
    <row r="96" spans="1:21" ht="12" customHeight="1">
      <c r="A96" s="64">
        <v>1998</v>
      </c>
      <c r="B96" s="73" t="s">
        <v>27</v>
      </c>
      <c r="C96" s="41">
        <v>0.003</v>
      </c>
      <c r="D96" s="42">
        <v>1029089</v>
      </c>
      <c r="E96" s="42">
        <v>18564</v>
      </c>
      <c r="F96" s="41">
        <v>0.001</v>
      </c>
      <c r="G96" s="43">
        <v>11.52</v>
      </c>
      <c r="H96" s="43">
        <v>0.01</v>
      </c>
      <c r="I96" s="42">
        <v>707</v>
      </c>
      <c r="J96" s="77"/>
      <c r="K96" s="147"/>
      <c r="L96" s="76"/>
      <c r="M96" s="77"/>
      <c r="N96" s="147"/>
      <c r="O96" s="77"/>
      <c r="P96" s="77"/>
      <c r="Q96" s="77"/>
      <c r="R96" s="77"/>
      <c r="S96" s="77"/>
      <c r="T96" s="61">
        <v>1998</v>
      </c>
      <c r="U96" s="73" t="s">
        <v>27</v>
      </c>
    </row>
    <row r="97" spans="1:21" ht="12" customHeight="1">
      <c r="A97" s="64">
        <v>1998</v>
      </c>
      <c r="B97" s="73" t="s">
        <v>28</v>
      </c>
      <c r="C97" s="41">
        <v>0.003</v>
      </c>
      <c r="D97" s="42">
        <v>1792603</v>
      </c>
      <c r="E97" s="42">
        <v>4000</v>
      </c>
      <c r="F97" s="41">
        <v>0.001</v>
      </c>
      <c r="G97" s="43">
        <v>3.88</v>
      </c>
      <c r="H97" s="43">
        <v>0</v>
      </c>
      <c r="I97" s="42">
        <v>574</v>
      </c>
      <c r="J97" s="77"/>
      <c r="K97" s="147"/>
      <c r="L97" s="76"/>
      <c r="M97" s="77"/>
      <c r="N97" s="147"/>
      <c r="O97" s="77"/>
      <c r="P97" s="77"/>
      <c r="Q97" s="77"/>
      <c r="R97" s="77"/>
      <c r="S97" s="77"/>
      <c r="T97" s="61">
        <v>1998</v>
      </c>
      <c r="U97" s="73" t="s">
        <v>28</v>
      </c>
    </row>
    <row r="98" spans="1:21" ht="12" customHeight="1">
      <c r="A98" s="64">
        <v>1998</v>
      </c>
      <c r="B98" s="73" t="s">
        <v>31</v>
      </c>
      <c r="C98" s="41">
        <v>0.004</v>
      </c>
      <c r="D98" s="42">
        <v>1265902</v>
      </c>
      <c r="E98" s="42">
        <v>201977</v>
      </c>
      <c r="F98" s="41">
        <v>0.018</v>
      </c>
      <c r="G98" s="43">
        <v>5.26</v>
      </c>
      <c r="H98" s="43">
        <v>0.09</v>
      </c>
      <c r="I98" s="42">
        <v>773</v>
      </c>
      <c r="J98" s="77"/>
      <c r="K98" s="147"/>
      <c r="L98" s="76"/>
      <c r="M98" s="77"/>
      <c r="N98" s="147"/>
      <c r="O98" s="77"/>
      <c r="P98" s="77"/>
      <c r="Q98" s="77"/>
      <c r="R98" s="77"/>
      <c r="S98" s="77"/>
      <c r="T98" s="61">
        <v>1998</v>
      </c>
      <c r="U98" s="73" t="s">
        <v>31</v>
      </c>
    </row>
    <row r="99" spans="1:31" ht="12" customHeight="1">
      <c r="A99" s="65">
        <v>1997</v>
      </c>
      <c r="B99" s="73" t="s">
        <v>63</v>
      </c>
      <c r="G99" s="43"/>
      <c r="H99" s="43"/>
      <c r="J99" s="76">
        <v>9.42</v>
      </c>
      <c r="K99" s="147">
        <v>13362436</v>
      </c>
      <c r="L99" s="76">
        <f>673/480</f>
        <v>1.4020833333333333</v>
      </c>
      <c r="M99" s="147">
        <f>L99*480</f>
        <v>673</v>
      </c>
      <c r="N99" s="147">
        <v>2518452</v>
      </c>
      <c r="O99" s="148">
        <v>785757451</v>
      </c>
      <c r="P99" s="149">
        <f>O99/K99</f>
        <v>58.80345851609692</v>
      </c>
      <c r="Q99" s="149">
        <v>52.69</v>
      </c>
      <c r="R99" s="148">
        <f>Q99*K99</f>
        <v>704066752.8399999</v>
      </c>
      <c r="S99" s="148">
        <f>R99+O99</f>
        <v>1489824203.84</v>
      </c>
      <c r="T99" s="65">
        <v>1997</v>
      </c>
      <c r="U99" s="73" t="s">
        <v>62</v>
      </c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1:31" ht="12" customHeight="1">
      <c r="A100" s="65">
        <v>1997</v>
      </c>
      <c r="B100" s="73" t="s">
        <v>41</v>
      </c>
      <c r="C100" s="41">
        <v>4.02</v>
      </c>
      <c r="D100" s="42">
        <v>7762858</v>
      </c>
      <c r="E100" s="42">
        <v>5691476</v>
      </c>
      <c r="F100" s="41">
        <v>1.332</v>
      </c>
      <c r="G100" s="75">
        <v>6.49</v>
      </c>
      <c r="H100" s="75">
        <v>8.48</v>
      </c>
      <c r="I100" s="42">
        <v>1074651</v>
      </c>
      <c r="J100" s="76"/>
      <c r="K100" s="147"/>
      <c r="L100" s="150"/>
      <c r="M100" s="147"/>
      <c r="N100" s="147"/>
      <c r="O100" s="148"/>
      <c r="P100" s="149"/>
      <c r="Q100" s="149"/>
      <c r="R100" s="148"/>
      <c r="S100" s="148"/>
      <c r="T100" s="80">
        <v>1997</v>
      </c>
      <c r="U100" s="73" t="s">
        <v>41</v>
      </c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1:31" ht="12" customHeight="1">
      <c r="A101" s="65">
        <v>1997</v>
      </c>
      <c r="B101" s="73" t="s">
        <v>48</v>
      </c>
      <c r="C101" s="41">
        <v>2.007</v>
      </c>
      <c r="D101" s="42">
        <v>10590368</v>
      </c>
      <c r="E101" s="42">
        <v>6900232</v>
      </c>
      <c r="F101" s="41">
        <v>1.208</v>
      </c>
      <c r="G101" s="43">
        <v>9.95</v>
      </c>
      <c r="H101" s="43">
        <v>12.01</v>
      </c>
      <c r="I101" s="42">
        <v>536618</v>
      </c>
      <c r="J101" s="76"/>
      <c r="K101" s="147"/>
      <c r="L101" s="76"/>
      <c r="M101" s="147"/>
      <c r="N101" s="147"/>
      <c r="O101" s="148"/>
      <c r="P101" s="148"/>
      <c r="Q101" s="149"/>
      <c r="R101" s="148"/>
      <c r="S101" s="148"/>
      <c r="T101" s="50">
        <v>1997</v>
      </c>
      <c r="U101" s="73" t="s">
        <v>48</v>
      </c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1:31" ht="12" customHeight="1">
      <c r="A102" s="65">
        <v>1997</v>
      </c>
      <c r="B102" s="73" t="s">
        <v>49</v>
      </c>
      <c r="C102" s="41">
        <v>0.393</v>
      </c>
      <c r="D102" s="42">
        <v>5115466</v>
      </c>
      <c r="E102" s="42">
        <v>1769078</v>
      </c>
      <c r="F102" s="41">
        <v>0.17</v>
      </c>
      <c r="G102" s="43">
        <v>4.74</v>
      </c>
      <c r="H102" s="43">
        <v>0.85</v>
      </c>
      <c r="I102" s="42">
        <v>105150</v>
      </c>
      <c r="J102" s="76"/>
      <c r="K102" s="147"/>
      <c r="L102" s="76"/>
      <c r="M102" s="151"/>
      <c r="N102" s="147"/>
      <c r="O102" s="149"/>
      <c r="P102" s="149"/>
      <c r="Q102" s="149"/>
      <c r="R102" s="148"/>
      <c r="S102" s="148"/>
      <c r="T102" s="50">
        <v>1997</v>
      </c>
      <c r="U102" s="73" t="s">
        <v>49</v>
      </c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1:31" s="35" customFormat="1" ht="12" customHeight="1">
      <c r="A103" s="65">
        <v>1997</v>
      </c>
      <c r="B103" s="73" t="s">
        <v>50</v>
      </c>
      <c r="C103" s="41">
        <v>0.905</v>
      </c>
      <c r="D103" s="42">
        <v>6881843</v>
      </c>
      <c r="E103" s="42">
        <v>3564777</v>
      </c>
      <c r="F103" s="41">
        <v>0.462</v>
      </c>
      <c r="G103" s="43">
        <v>9.82</v>
      </c>
      <c r="H103" s="43">
        <v>4.03</v>
      </c>
      <c r="I103" s="42">
        <v>241801</v>
      </c>
      <c r="J103" s="76"/>
      <c r="K103" s="147"/>
      <c r="L103" s="76"/>
      <c r="M103" s="147"/>
      <c r="N103" s="147"/>
      <c r="O103" s="148"/>
      <c r="P103" s="148"/>
      <c r="Q103" s="149"/>
      <c r="R103" s="148"/>
      <c r="S103" s="148"/>
      <c r="T103" s="50">
        <v>1997</v>
      </c>
      <c r="U103" s="73" t="s">
        <v>50</v>
      </c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1:31" s="35" customFormat="1" ht="12" customHeight="1">
      <c r="A104" s="65">
        <v>1997</v>
      </c>
      <c r="B104" s="73" t="s">
        <v>21</v>
      </c>
      <c r="C104" s="41">
        <v>0</v>
      </c>
      <c r="D104" s="42">
        <v>171000</v>
      </c>
      <c r="E104" s="42">
        <v>1200</v>
      </c>
      <c r="F104" s="41">
        <v>0</v>
      </c>
      <c r="G104" s="43">
        <v>14.34</v>
      </c>
      <c r="H104" s="43">
        <v>0</v>
      </c>
      <c r="I104" s="42">
        <v>0</v>
      </c>
      <c r="J104" s="76"/>
      <c r="K104" s="147"/>
      <c r="L104" s="76"/>
      <c r="M104" s="147"/>
      <c r="N104" s="147"/>
      <c r="O104" s="148"/>
      <c r="P104" s="148"/>
      <c r="Q104" s="149"/>
      <c r="R104" s="148"/>
      <c r="S104" s="148"/>
      <c r="T104" s="50">
        <v>1997</v>
      </c>
      <c r="U104" s="73" t="s">
        <v>21</v>
      </c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1:31" ht="12" customHeight="1">
      <c r="A105" s="65">
        <v>1997</v>
      </c>
      <c r="B105" s="73" t="s">
        <v>22</v>
      </c>
      <c r="C105" s="41">
        <v>0.132</v>
      </c>
      <c r="D105" s="42">
        <v>483724</v>
      </c>
      <c r="E105" s="42">
        <v>147432</v>
      </c>
      <c r="F105" s="41">
        <v>0.026</v>
      </c>
      <c r="G105" s="43">
        <v>10.77</v>
      </c>
      <c r="H105" s="43">
        <v>0.29</v>
      </c>
      <c r="I105" s="42">
        <v>35292</v>
      </c>
      <c r="J105" s="76"/>
      <c r="K105" s="147"/>
      <c r="L105" s="76"/>
      <c r="M105" s="151"/>
      <c r="N105" s="147"/>
      <c r="O105" s="148"/>
      <c r="P105" s="148"/>
      <c r="Q105" s="149"/>
      <c r="R105" s="148"/>
      <c r="S105" s="148"/>
      <c r="T105" s="50">
        <v>1997</v>
      </c>
      <c r="U105" s="73" t="s">
        <v>22</v>
      </c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1:31" ht="12" customHeight="1">
      <c r="A106" s="65">
        <v>1997</v>
      </c>
      <c r="B106" s="73" t="s">
        <v>51</v>
      </c>
      <c r="C106" s="41">
        <v>0.136</v>
      </c>
      <c r="D106" s="42">
        <v>17281843</v>
      </c>
      <c r="E106" s="42">
        <v>932560</v>
      </c>
      <c r="F106" s="41">
        <v>0.103</v>
      </c>
      <c r="G106" s="43">
        <v>18.34</v>
      </c>
      <c r="H106" s="43">
        <v>1.89</v>
      </c>
      <c r="I106" s="42">
        <v>36351</v>
      </c>
      <c r="J106" s="76"/>
      <c r="K106" s="147"/>
      <c r="L106" s="76"/>
      <c r="M106" s="147"/>
      <c r="N106" s="147"/>
      <c r="O106" s="148"/>
      <c r="P106" s="148"/>
      <c r="Q106" s="149"/>
      <c r="R106" s="148"/>
      <c r="S106" s="148"/>
      <c r="T106" s="50">
        <v>1997</v>
      </c>
      <c r="U106" s="73" t="s">
        <v>51</v>
      </c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1:31" ht="12" customHeight="1">
      <c r="A107" s="65">
        <v>1997</v>
      </c>
      <c r="B107" s="73" t="s">
        <v>23</v>
      </c>
      <c r="C107" s="41">
        <v>0.47</v>
      </c>
      <c r="D107" s="42">
        <v>10642753</v>
      </c>
      <c r="E107" s="42">
        <v>2436115</v>
      </c>
      <c r="F107" s="41">
        <v>0.206</v>
      </c>
      <c r="G107" s="43">
        <v>4.69</v>
      </c>
      <c r="H107" s="43">
        <v>0.97</v>
      </c>
      <c r="I107" s="42">
        <v>125538</v>
      </c>
      <c r="J107" s="76"/>
      <c r="K107" s="147"/>
      <c r="L107" s="76"/>
      <c r="M107" s="147"/>
      <c r="N107" s="147"/>
      <c r="O107" s="148"/>
      <c r="P107" s="148"/>
      <c r="Q107" s="149"/>
      <c r="R107" s="148"/>
      <c r="S107" s="148"/>
      <c r="T107" s="50">
        <v>1997</v>
      </c>
      <c r="U107" s="73" t="s">
        <v>23</v>
      </c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1:31" ht="12" customHeight="1">
      <c r="A108" s="65">
        <v>1997</v>
      </c>
      <c r="B108" s="73" t="s">
        <v>52</v>
      </c>
      <c r="C108" s="41">
        <v>0.055</v>
      </c>
      <c r="D108" s="42">
        <v>2005770</v>
      </c>
      <c r="E108" s="42">
        <v>506324</v>
      </c>
      <c r="F108" s="41">
        <v>0.047</v>
      </c>
      <c r="G108" s="43">
        <v>12.8</v>
      </c>
      <c r="H108" s="43">
        <v>0.62</v>
      </c>
      <c r="I108" s="42">
        <v>14715</v>
      </c>
      <c r="J108" s="76"/>
      <c r="K108" s="147"/>
      <c r="L108" s="76"/>
      <c r="M108" s="147"/>
      <c r="N108" s="147"/>
      <c r="O108" s="148"/>
      <c r="P108" s="148"/>
      <c r="Q108" s="149"/>
      <c r="R108" s="148"/>
      <c r="S108" s="148"/>
      <c r="T108" s="50">
        <v>1997</v>
      </c>
      <c r="U108" s="73" t="s">
        <v>52</v>
      </c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1:31" ht="12" customHeight="1">
      <c r="A109" s="65">
        <v>1997</v>
      </c>
      <c r="B109" s="73" t="s">
        <v>53</v>
      </c>
      <c r="C109" s="41">
        <v>0.195</v>
      </c>
      <c r="D109" s="42">
        <v>2563416</v>
      </c>
      <c r="E109" s="42">
        <v>631419</v>
      </c>
      <c r="F109" s="41">
        <v>0.07</v>
      </c>
      <c r="G109" s="43">
        <v>11.8</v>
      </c>
      <c r="H109" s="43">
        <v>0.84</v>
      </c>
      <c r="I109" s="42">
        <v>52118</v>
      </c>
      <c r="J109" s="76"/>
      <c r="K109" s="147"/>
      <c r="L109" s="76"/>
      <c r="M109" s="147"/>
      <c r="N109" s="147"/>
      <c r="O109" s="148"/>
      <c r="P109" s="148"/>
      <c r="Q109" s="149"/>
      <c r="R109" s="148"/>
      <c r="S109" s="148"/>
      <c r="T109" s="50">
        <v>1997</v>
      </c>
      <c r="U109" s="73" t="s">
        <v>53</v>
      </c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1:21" ht="12" customHeight="1">
      <c r="A110" s="66">
        <v>1997</v>
      </c>
      <c r="B110" s="73" t="s">
        <v>59</v>
      </c>
      <c r="C110" s="41">
        <f>SUM(C108:C109)/2</f>
        <v>0.125</v>
      </c>
      <c r="D110" s="42">
        <f>SUM(D108:D109)</f>
        <v>4569186</v>
      </c>
      <c r="E110" s="42">
        <f>SUM(E108:E109)</f>
        <v>1137743</v>
      </c>
      <c r="F110" s="41">
        <f>SUM(F108:F109)/2</f>
        <v>0.0585</v>
      </c>
      <c r="G110" s="43">
        <f>SUM(G108:G109)/2</f>
        <v>12.3</v>
      </c>
      <c r="H110" s="43">
        <f>SUM(H108:H109)/2</f>
        <v>0.73</v>
      </c>
      <c r="I110" s="42">
        <f>SUM(I108:I109)</f>
        <v>66833</v>
      </c>
      <c r="J110" s="77"/>
      <c r="K110" s="147"/>
      <c r="L110" s="76"/>
      <c r="M110" s="77"/>
      <c r="N110" s="147"/>
      <c r="O110" s="77"/>
      <c r="P110" s="77"/>
      <c r="Q110" s="77"/>
      <c r="R110" s="77"/>
      <c r="S110" s="77"/>
      <c r="T110" s="62">
        <v>1997</v>
      </c>
      <c r="U110" s="73" t="s">
        <v>59</v>
      </c>
    </row>
    <row r="111" spans="1:31" ht="12" customHeight="1">
      <c r="A111" s="65">
        <v>1997</v>
      </c>
      <c r="B111" s="73" t="s">
        <v>54</v>
      </c>
      <c r="C111" s="41">
        <v>0.017</v>
      </c>
      <c r="D111" s="42">
        <v>524020</v>
      </c>
      <c r="E111" s="42">
        <v>7925</v>
      </c>
      <c r="F111" s="41">
        <v>0</v>
      </c>
      <c r="G111" s="43">
        <v>7.01</v>
      </c>
      <c r="H111" s="43">
        <v>0</v>
      </c>
      <c r="I111" s="42">
        <v>4537</v>
      </c>
      <c r="J111" s="76"/>
      <c r="K111" s="147"/>
      <c r="L111" s="76"/>
      <c r="M111" s="147"/>
      <c r="N111" s="147"/>
      <c r="O111" s="148"/>
      <c r="P111" s="148"/>
      <c r="Q111" s="149"/>
      <c r="R111" s="148"/>
      <c r="S111" s="148"/>
      <c r="T111" s="50">
        <v>1997</v>
      </c>
      <c r="U111" s="73" t="s">
        <v>54</v>
      </c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1:31" ht="12" customHeight="1">
      <c r="A112" s="65">
        <v>1997</v>
      </c>
      <c r="B112" s="73" t="s">
        <v>24</v>
      </c>
      <c r="C112" s="41">
        <v>0.233</v>
      </c>
      <c r="D112" s="42">
        <v>2716879</v>
      </c>
      <c r="E112" s="42">
        <v>637855</v>
      </c>
      <c r="F112" s="41">
        <v>0.053</v>
      </c>
      <c r="G112" s="43">
        <v>7.49</v>
      </c>
      <c r="H112" s="43">
        <v>0.39</v>
      </c>
      <c r="I112" s="42">
        <v>62156</v>
      </c>
      <c r="J112" s="76"/>
      <c r="K112" s="147"/>
      <c r="L112" s="76"/>
      <c r="M112" s="147"/>
      <c r="N112" s="147"/>
      <c r="O112" s="148"/>
      <c r="P112" s="148"/>
      <c r="Q112" s="149"/>
      <c r="R112" s="148"/>
      <c r="S112" s="148"/>
      <c r="T112" s="50">
        <v>1997</v>
      </c>
      <c r="U112" s="73" t="s">
        <v>24</v>
      </c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1:31" ht="12" customHeight="1">
      <c r="A113" s="65">
        <v>1997</v>
      </c>
      <c r="B113" s="73" t="s">
        <v>25</v>
      </c>
      <c r="C113" s="41">
        <v>0.01</v>
      </c>
      <c r="D113" s="42">
        <v>825910</v>
      </c>
      <c r="E113" s="42">
        <v>202000</v>
      </c>
      <c r="F113" s="41">
        <v>0.017</v>
      </c>
      <c r="G113" s="43">
        <v>8.85</v>
      </c>
      <c r="H113" s="43">
        <v>0.15</v>
      </c>
      <c r="I113" s="42">
        <v>2598</v>
      </c>
      <c r="J113" s="76"/>
      <c r="K113" s="147"/>
      <c r="L113" s="76"/>
      <c r="M113" s="147"/>
      <c r="N113" s="147"/>
      <c r="O113" s="148"/>
      <c r="P113" s="148"/>
      <c r="Q113" s="149"/>
      <c r="R113" s="148"/>
      <c r="S113" s="148"/>
      <c r="T113" s="50">
        <v>1997</v>
      </c>
      <c r="U113" s="73" t="s">
        <v>25</v>
      </c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1:31" ht="12" customHeight="1">
      <c r="A114" s="65">
        <v>1997</v>
      </c>
      <c r="B114" s="73" t="s">
        <v>55</v>
      </c>
      <c r="C114" s="41">
        <v>0</v>
      </c>
      <c r="D114" s="42">
        <v>215295</v>
      </c>
      <c r="E114" s="42">
        <v>9000</v>
      </c>
      <c r="F114" s="41">
        <v>0.001</v>
      </c>
      <c r="G114" s="43">
        <v>10.24</v>
      </c>
      <c r="H114" s="43">
        <v>0.01</v>
      </c>
      <c r="I114" s="42">
        <v>12</v>
      </c>
      <c r="J114" s="76"/>
      <c r="K114" s="147"/>
      <c r="L114" s="76"/>
      <c r="M114" s="147"/>
      <c r="N114" s="147"/>
      <c r="O114" s="148"/>
      <c r="P114" s="148"/>
      <c r="Q114" s="149"/>
      <c r="R114" s="148"/>
      <c r="S114" s="148"/>
      <c r="T114" s="50">
        <v>1997</v>
      </c>
      <c r="U114" s="73" t="s">
        <v>55</v>
      </c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1:31" ht="12" customHeight="1">
      <c r="A115" s="65">
        <v>1997</v>
      </c>
      <c r="B115" s="73" t="s">
        <v>1</v>
      </c>
      <c r="C115" s="41">
        <v>0.751</v>
      </c>
      <c r="D115" s="42">
        <v>9135666</v>
      </c>
      <c r="E115" s="42">
        <v>2601280</v>
      </c>
      <c r="F115" s="41">
        <v>0.277</v>
      </c>
      <c r="G115" s="43">
        <v>13.19</v>
      </c>
      <c r="H115" s="43">
        <v>4.23</v>
      </c>
      <c r="I115" s="42">
        <v>200845</v>
      </c>
      <c r="J115" s="76"/>
      <c r="K115" s="147"/>
      <c r="L115" s="76"/>
      <c r="M115" s="147"/>
      <c r="N115" s="147"/>
      <c r="O115" s="148"/>
      <c r="P115" s="148"/>
      <c r="Q115" s="149"/>
      <c r="R115" s="148"/>
      <c r="S115" s="148"/>
      <c r="T115" s="50">
        <v>1997</v>
      </c>
      <c r="U115" s="73" t="s">
        <v>1</v>
      </c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1:31" ht="12" customHeight="1">
      <c r="A116" s="65">
        <v>1997</v>
      </c>
      <c r="B116" s="73" t="s">
        <v>56</v>
      </c>
      <c r="C116" s="41">
        <v>0.005</v>
      </c>
      <c r="D116" s="42">
        <v>1022243</v>
      </c>
      <c r="E116" s="42">
        <v>19583</v>
      </c>
      <c r="F116" s="41">
        <v>0.001</v>
      </c>
      <c r="G116" s="43">
        <v>7.36</v>
      </c>
      <c r="H116" s="43">
        <v>0.01</v>
      </c>
      <c r="I116" s="42">
        <v>1421</v>
      </c>
      <c r="J116" s="76"/>
      <c r="K116" s="147"/>
      <c r="L116" s="76"/>
      <c r="M116" s="147"/>
      <c r="N116" s="147"/>
      <c r="O116" s="148"/>
      <c r="P116" s="148"/>
      <c r="Q116" s="149"/>
      <c r="R116" s="148"/>
      <c r="S116" s="148"/>
      <c r="T116" s="50">
        <v>1997</v>
      </c>
      <c r="U116" s="73" t="s">
        <v>56</v>
      </c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1:31" ht="12" customHeight="1">
      <c r="A117" s="65">
        <v>1997</v>
      </c>
      <c r="B117" s="73" t="s">
        <v>57</v>
      </c>
      <c r="C117" s="41">
        <v>0.081</v>
      </c>
      <c r="D117" s="42">
        <v>750595</v>
      </c>
      <c r="E117" s="42">
        <v>431400</v>
      </c>
      <c r="F117" s="41">
        <v>0.061</v>
      </c>
      <c r="G117" s="43">
        <v>31.09</v>
      </c>
      <c r="H117" s="43">
        <v>1.88</v>
      </c>
      <c r="I117" s="42">
        <v>21786</v>
      </c>
      <c r="J117" s="76"/>
      <c r="K117" s="147"/>
      <c r="L117" s="76"/>
      <c r="M117" s="147"/>
      <c r="N117" s="147"/>
      <c r="O117" s="148"/>
      <c r="P117" s="148"/>
      <c r="Q117" s="149"/>
      <c r="R117" s="148"/>
      <c r="S117" s="148"/>
      <c r="T117" s="50">
        <v>1997</v>
      </c>
      <c r="U117" s="73" t="s">
        <v>57</v>
      </c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1:31" ht="12" customHeight="1">
      <c r="A118" s="65">
        <v>1997</v>
      </c>
      <c r="B118" s="73" t="s">
        <v>26</v>
      </c>
      <c r="C118" s="41">
        <v>0</v>
      </c>
      <c r="D118" s="42">
        <v>899148</v>
      </c>
      <c r="E118" s="42">
        <v>47356</v>
      </c>
      <c r="F118" s="41">
        <v>0.003</v>
      </c>
      <c r="G118" s="43">
        <v>9.65</v>
      </c>
      <c r="H118" s="43">
        <v>0.03</v>
      </c>
      <c r="I118" s="42">
        <v>0</v>
      </c>
      <c r="J118" s="76"/>
      <c r="K118" s="147"/>
      <c r="L118" s="76"/>
      <c r="M118" s="147"/>
      <c r="N118" s="147"/>
      <c r="O118" s="148"/>
      <c r="P118" s="148"/>
      <c r="Q118" s="149"/>
      <c r="R118" s="148"/>
      <c r="S118" s="148"/>
      <c r="T118" s="50">
        <v>1997</v>
      </c>
      <c r="U118" s="73" t="s">
        <v>26</v>
      </c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1:31" ht="12" customHeight="1">
      <c r="A119" s="65">
        <v>1997</v>
      </c>
      <c r="B119" s="73" t="s">
        <v>27</v>
      </c>
      <c r="C119" s="41">
        <v>0.002</v>
      </c>
      <c r="D119" s="42">
        <v>564330</v>
      </c>
      <c r="E119" s="42">
        <v>14604</v>
      </c>
      <c r="F119" s="41">
        <v>0.001</v>
      </c>
      <c r="G119" s="43">
        <v>6.43</v>
      </c>
      <c r="H119" s="43">
        <v>0.01</v>
      </c>
      <c r="I119" s="42">
        <v>620</v>
      </c>
      <c r="J119" s="76"/>
      <c r="K119" s="147"/>
      <c r="L119" s="76"/>
      <c r="M119" s="147"/>
      <c r="N119" s="147"/>
      <c r="O119" s="148"/>
      <c r="P119" s="148"/>
      <c r="Q119" s="149"/>
      <c r="R119" s="148"/>
      <c r="S119" s="148"/>
      <c r="T119" s="50">
        <v>1997</v>
      </c>
      <c r="U119" s="73" t="s">
        <v>27</v>
      </c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1:31" ht="12" customHeight="1">
      <c r="A120" s="65">
        <v>1997</v>
      </c>
      <c r="B120" s="73" t="s">
        <v>28</v>
      </c>
      <c r="C120" s="41">
        <v>0</v>
      </c>
      <c r="D120" s="42">
        <v>1004233</v>
      </c>
      <c r="E120" s="42">
        <v>0</v>
      </c>
      <c r="F120" s="41">
        <v>0</v>
      </c>
      <c r="G120" s="43">
        <v>0</v>
      </c>
      <c r="H120" s="43">
        <v>0</v>
      </c>
      <c r="I120" s="42">
        <v>0</v>
      </c>
      <c r="J120" s="76"/>
      <c r="K120" s="147"/>
      <c r="L120" s="76"/>
      <c r="M120" s="147"/>
      <c r="N120" s="147"/>
      <c r="O120" s="148"/>
      <c r="P120" s="148"/>
      <c r="Q120" s="149"/>
      <c r="R120" s="148"/>
      <c r="S120" s="148"/>
      <c r="T120" s="50">
        <v>1997</v>
      </c>
      <c r="U120" s="73" t="s">
        <v>28</v>
      </c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1:31" ht="12" customHeight="1">
      <c r="A121" s="65">
        <v>1997</v>
      </c>
      <c r="B121" s="73" t="s">
        <v>31</v>
      </c>
      <c r="C121" s="41">
        <v>0.008</v>
      </c>
      <c r="D121" s="42">
        <v>796538</v>
      </c>
      <c r="E121" s="42">
        <v>287801</v>
      </c>
      <c r="F121" s="41">
        <v>0.016</v>
      </c>
      <c r="G121" s="43">
        <v>4.14</v>
      </c>
      <c r="H121" s="43">
        <v>0.063</v>
      </c>
      <c r="I121" s="42">
        <v>2243</v>
      </c>
      <c r="J121" s="76"/>
      <c r="K121" s="147"/>
      <c r="L121" s="76"/>
      <c r="M121" s="147"/>
      <c r="N121" s="147"/>
      <c r="O121" s="148"/>
      <c r="P121" s="148"/>
      <c r="Q121" s="149"/>
      <c r="R121" s="148"/>
      <c r="S121" s="148"/>
      <c r="T121" s="50">
        <v>1997</v>
      </c>
      <c r="U121" s="73" t="s">
        <v>31</v>
      </c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1:31" ht="12" customHeight="1">
      <c r="A122" s="34">
        <v>1996</v>
      </c>
      <c r="B122" s="73" t="s">
        <v>63</v>
      </c>
      <c r="G122" s="43"/>
      <c r="H122" s="43"/>
      <c r="J122" s="76">
        <v>6.61</v>
      </c>
      <c r="K122" s="147">
        <v>13052264</v>
      </c>
      <c r="L122" s="76">
        <f>692/480</f>
        <v>1.4416666666666667</v>
      </c>
      <c r="M122" s="147">
        <f>L122*480</f>
        <v>692</v>
      </c>
      <c r="N122" s="147">
        <v>1744636</v>
      </c>
      <c r="O122" s="148">
        <v>586197691</v>
      </c>
      <c r="P122" s="149">
        <f>O122/K122</f>
        <v>44.911571739584794</v>
      </c>
      <c r="Q122" s="149">
        <v>45.46</v>
      </c>
      <c r="R122" s="148">
        <f>Q122*K122</f>
        <v>593355921.44</v>
      </c>
      <c r="S122" s="148">
        <f>R122+O122</f>
        <v>1179553612.44</v>
      </c>
      <c r="T122" s="34">
        <v>1996</v>
      </c>
      <c r="U122" s="73" t="s">
        <v>62</v>
      </c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1:31" ht="12" customHeight="1">
      <c r="A123" s="34">
        <v>1996</v>
      </c>
      <c r="B123" s="73" t="s">
        <v>41</v>
      </c>
      <c r="C123" s="41">
        <v>1.856</v>
      </c>
      <c r="D123" s="42">
        <v>7151457</v>
      </c>
      <c r="E123" s="42">
        <v>4194799</v>
      </c>
      <c r="F123" s="41">
        <v>1.369</v>
      </c>
      <c r="G123" s="75">
        <v>5.8</v>
      </c>
      <c r="H123" s="75">
        <v>7.94</v>
      </c>
      <c r="I123" s="42">
        <v>489701</v>
      </c>
      <c r="J123" s="76"/>
      <c r="K123" s="147"/>
      <c r="L123" s="150"/>
      <c r="M123" s="147"/>
      <c r="N123" s="147"/>
      <c r="O123" s="148"/>
      <c r="P123" s="149"/>
      <c r="Q123" s="149"/>
      <c r="R123" s="148"/>
      <c r="S123" s="148"/>
      <c r="T123" s="81">
        <v>1996</v>
      </c>
      <c r="U123" s="73" t="s">
        <v>41</v>
      </c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1:31" ht="12" customHeight="1">
      <c r="A124" s="34">
        <v>1996</v>
      </c>
      <c r="B124" s="73" t="s">
        <v>48</v>
      </c>
      <c r="C124" s="41">
        <v>2.368</v>
      </c>
      <c r="D124" s="42">
        <v>10249473</v>
      </c>
      <c r="E124" s="42">
        <v>6269592</v>
      </c>
      <c r="F124" s="41">
        <v>1.318</v>
      </c>
      <c r="G124" s="43">
        <v>9.83</v>
      </c>
      <c r="H124" s="43">
        <v>12.96</v>
      </c>
      <c r="I124" s="42">
        <v>624826</v>
      </c>
      <c r="J124" s="76"/>
      <c r="K124" s="147"/>
      <c r="L124" s="76"/>
      <c r="M124" s="147"/>
      <c r="N124" s="147"/>
      <c r="O124" s="148"/>
      <c r="P124" s="148"/>
      <c r="Q124" s="149"/>
      <c r="R124" s="148"/>
      <c r="S124" s="148"/>
      <c r="T124" s="53">
        <v>1996</v>
      </c>
      <c r="U124" s="73" t="s">
        <v>48</v>
      </c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1:31" ht="12" customHeight="1">
      <c r="A125" s="34">
        <v>1996</v>
      </c>
      <c r="B125" s="73" t="s">
        <v>49</v>
      </c>
      <c r="C125" s="41">
        <v>0.096</v>
      </c>
      <c r="D125" s="42">
        <v>3015621</v>
      </c>
      <c r="E125" s="42">
        <v>690582</v>
      </c>
      <c r="F125" s="41">
        <v>0.054</v>
      </c>
      <c r="G125" s="43">
        <v>5.09</v>
      </c>
      <c r="H125" s="43">
        <v>0.27</v>
      </c>
      <c r="I125" s="42">
        <v>25280</v>
      </c>
      <c r="J125" s="76"/>
      <c r="K125" s="147"/>
      <c r="L125" s="76"/>
      <c r="M125" s="151"/>
      <c r="N125" s="147"/>
      <c r="O125" s="149"/>
      <c r="P125" s="149"/>
      <c r="Q125" s="149"/>
      <c r="R125" s="148"/>
      <c r="S125" s="148"/>
      <c r="T125" s="53">
        <v>1996</v>
      </c>
      <c r="U125" s="73" t="s">
        <v>49</v>
      </c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1:31" s="35" customFormat="1" ht="12" customHeight="1">
      <c r="A126" s="34">
        <v>1996</v>
      </c>
      <c r="B126" s="73" t="s">
        <v>50</v>
      </c>
      <c r="C126" s="41">
        <v>0.681</v>
      </c>
      <c r="D126" s="42">
        <v>5973358</v>
      </c>
      <c r="E126" s="42">
        <v>3065442</v>
      </c>
      <c r="F126" s="41">
        <v>0.569</v>
      </c>
      <c r="G126" s="43">
        <v>10.55</v>
      </c>
      <c r="H126" s="43">
        <v>6</v>
      </c>
      <c r="I126" s="42">
        <v>179648</v>
      </c>
      <c r="J126" s="76"/>
      <c r="K126" s="147"/>
      <c r="L126" s="76"/>
      <c r="M126" s="147"/>
      <c r="N126" s="147"/>
      <c r="O126" s="148"/>
      <c r="P126" s="148"/>
      <c r="Q126" s="149"/>
      <c r="R126" s="148"/>
      <c r="S126" s="148"/>
      <c r="T126" s="53">
        <v>1996</v>
      </c>
      <c r="U126" s="73" t="s">
        <v>50</v>
      </c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1:31" s="35" customFormat="1" ht="12" customHeight="1">
      <c r="A127" s="34">
        <v>1996</v>
      </c>
      <c r="B127" s="73" t="s">
        <v>21</v>
      </c>
      <c r="C127" s="41">
        <v>0.004</v>
      </c>
      <c r="D127" s="42">
        <v>263253</v>
      </c>
      <c r="E127" s="42">
        <v>6000</v>
      </c>
      <c r="F127" s="41">
        <v>0.001</v>
      </c>
      <c r="G127" s="43">
        <v>0.31</v>
      </c>
      <c r="H127" s="43">
        <v>0</v>
      </c>
      <c r="I127" s="42">
        <v>1045</v>
      </c>
      <c r="J127" s="76"/>
      <c r="K127" s="147"/>
      <c r="L127" s="76"/>
      <c r="M127" s="147"/>
      <c r="N127" s="147"/>
      <c r="O127" s="148"/>
      <c r="P127" s="148"/>
      <c r="Q127" s="149"/>
      <c r="R127" s="148"/>
      <c r="S127" s="148"/>
      <c r="T127" s="53">
        <v>1996</v>
      </c>
      <c r="U127" s="73" t="s">
        <v>21</v>
      </c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1:31" ht="12" customHeight="1">
      <c r="A128" s="34">
        <v>1996</v>
      </c>
      <c r="B128" s="73" t="s">
        <v>22</v>
      </c>
      <c r="C128" s="41">
        <v>0.177</v>
      </c>
      <c r="D128" s="42">
        <v>485816</v>
      </c>
      <c r="E128" s="42">
        <v>230359</v>
      </c>
      <c r="F128" s="41">
        <v>0.056</v>
      </c>
      <c r="G128" s="43">
        <v>10.81</v>
      </c>
      <c r="H128" s="43">
        <v>0.61</v>
      </c>
      <c r="I128" s="42">
        <v>46684</v>
      </c>
      <c r="J128" s="76"/>
      <c r="K128" s="147"/>
      <c r="L128" s="76"/>
      <c r="M128" s="151"/>
      <c r="N128" s="147"/>
      <c r="O128" s="148"/>
      <c r="P128" s="148"/>
      <c r="Q128" s="149"/>
      <c r="R128" s="148"/>
      <c r="S128" s="148"/>
      <c r="T128" s="53">
        <v>1996</v>
      </c>
      <c r="U128" s="73" t="s">
        <v>22</v>
      </c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1:31" ht="12" customHeight="1">
      <c r="A129" s="34">
        <v>1996</v>
      </c>
      <c r="B129" s="73" t="s">
        <v>51</v>
      </c>
      <c r="C129" s="41">
        <v>0.107</v>
      </c>
      <c r="D129" s="42">
        <v>1717013</v>
      </c>
      <c r="E129" s="42">
        <v>623215</v>
      </c>
      <c r="F129" s="41">
        <v>0.087</v>
      </c>
      <c r="G129" s="43">
        <v>21.47</v>
      </c>
      <c r="H129" s="43">
        <v>1.87</v>
      </c>
      <c r="I129" s="42">
        <v>28239</v>
      </c>
      <c r="J129" s="76"/>
      <c r="K129" s="147"/>
      <c r="L129" s="76"/>
      <c r="M129" s="147"/>
      <c r="N129" s="147"/>
      <c r="O129" s="148"/>
      <c r="P129" s="148"/>
      <c r="Q129" s="149"/>
      <c r="R129" s="148"/>
      <c r="S129" s="148"/>
      <c r="T129" s="53">
        <v>1996</v>
      </c>
      <c r="U129" s="73" t="s">
        <v>51</v>
      </c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1:31" ht="12" customHeight="1">
      <c r="A130" s="34">
        <v>1996</v>
      </c>
      <c r="B130" s="73" t="s">
        <v>23</v>
      </c>
      <c r="C130" s="41">
        <v>0.399</v>
      </c>
      <c r="D130" s="42">
        <v>9215158</v>
      </c>
      <c r="E130" s="42">
        <v>2332007</v>
      </c>
      <c r="F130" s="41">
        <v>0.187</v>
      </c>
      <c r="G130" s="43">
        <v>5.07</v>
      </c>
      <c r="H130" s="43">
        <v>0.95</v>
      </c>
      <c r="I130" s="42">
        <v>105303</v>
      </c>
      <c r="J130" s="76"/>
      <c r="K130" s="147"/>
      <c r="L130" s="76"/>
      <c r="M130" s="147"/>
      <c r="N130" s="147"/>
      <c r="O130" s="148"/>
      <c r="P130" s="148"/>
      <c r="Q130" s="149"/>
      <c r="R130" s="148"/>
      <c r="S130" s="148"/>
      <c r="T130" s="53">
        <v>1996</v>
      </c>
      <c r="U130" s="73" t="s">
        <v>23</v>
      </c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1:31" ht="12" customHeight="1">
      <c r="A131" s="34">
        <v>1996</v>
      </c>
      <c r="B131" s="73" t="s">
        <v>52</v>
      </c>
      <c r="C131" s="41">
        <v>0.084</v>
      </c>
      <c r="D131" s="42">
        <v>2256222</v>
      </c>
      <c r="E131" s="42">
        <v>317252</v>
      </c>
      <c r="F131" s="41">
        <v>0.024</v>
      </c>
      <c r="G131" s="43">
        <v>10.79</v>
      </c>
      <c r="H131" s="43">
        <v>0.26</v>
      </c>
      <c r="I131" s="42">
        <v>22236</v>
      </c>
      <c r="J131" s="76"/>
      <c r="K131" s="147"/>
      <c r="L131" s="76"/>
      <c r="M131" s="147"/>
      <c r="N131" s="147"/>
      <c r="O131" s="148"/>
      <c r="P131" s="148"/>
      <c r="Q131" s="149"/>
      <c r="R131" s="148"/>
      <c r="S131" s="148"/>
      <c r="T131" s="53">
        <v>1996</v>
      </c>
      <c r="U131" s="73" t="s">
        <v>52</v>
      </c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1:31" ht="12" customHeight="1">
      <c r="A132" s="34">
        <v>1996</v>
      </c>
      <c r="B132" s="73" t="s">
        <v>53</v>
      </c>
      <c r="C132" s="41">
        <v>0.101</v>
      </c>
      <c r="D132" s="42">
        <v>1547723</v>
      </c>
      <c r="E132" s="42">
        <v>235195</v>
      </c>
      <c r="F132" s="41">
        <v>0.023</v>
      </c>
      <c r="G132" s="43">
        <v>11.95</v>
      </c>
      <c r="H132" s="43">
        <v>0.27</v>
      </c>
      <c r="I132" s="42">
        <v>26589</v>
      </c>
      <c r="J132" s="76"/>
      <c r="K132" s="147"/>
      <c r="L132" s="76"/>
      <c r="M132" s="147"/>
      <c r="N132" s="147"/>
      <c r="O132" s="148"/>
      <c r="P132" s="148"/>
      <c r="Q132" s="149"/>
      <c r="R132" s="148"/>
      <c r="S132" s="148"/>
      <c r="T132" s="53">
        <v>1996</v>
      </c>
      <c r="U132" s="73" t="s">
        <v>53</v>
      </c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1:21" ht="12" customHeight="1">
      <c r="A133" s="64">
        <v>1996</v>
      </c>
      <c r="B133" s="73" t="s">
        <v>59</v>
      </c>
      <c r="C133" s="41">
        <f>SUM(C131:C132)/2</f>
        <v>0.0925</v>
      </c>
      <c r="D133" s="42">
        <f>SUM(D131:D132)</f>
        <v>3803945</v>
      </c>
      <c r="E133" s="42">
        <f>SUM(E131:E132)</f>
        <v>552447</v>
      </c>
      <c r="F133" s="41">
        <f>SUM(F131:F132)/2</f>
        <v>0.0235</v>
      </c>
      <c r="G133" s="43">
        <f>SUM(G131:G132)/2</f>
        <v>11.37</v>
      </c>
      <c r="H133" s="43">
        <f>SUM(H131:H132)/2</f>
        <v>0.265</v>
      </c>
      <c r="I133" s="42">
        <f>SUM(I131:I132)</f>
        <v>48825</v>
      </c>
      <c r="J133" s="77"/>
      <c r="K133" s="147"/>
      <c r="L133" s="76"/>
      <c r="M133" s="77"/>
      <c r="N133" s="147"/>
      <c r="O133" s="77"/>
      <c r="P133" s="77"/>
      <c r="Q133" s="77"/>
      <c r="R133" s="77"/>
      <c r="S133" s="77"/>
      <c r="T133" s="61">
        <v>1996</v>
      </c>
      <c r="U133" s="73" t="s">
        <v>59</v>
      </c>
    </row>
    <row r="134" spans="1:31" ht="12" customHeight="1">
      <c r="A134" s="34">
        <v>1996</v>
      </c>
      <c r="B134" s="73" t="s">
        <v>54</v>
      </c>
      <c r="C134" s="41">
        <v>0.017</v>
      </c>
      <c r="D134" s="42">
        <v>746950</v>
      </c>
      <c r="E134" s="42">
        <v>1850</v>
      </c>
      <c r="F134" s="41">
        <v>0</v>
      </c>
      <c r="G134" s="43">
        <v>8.7</v>
      </c>
      <c r="H134" s="43">
        <v>0</v>
      </c>
      <c r="I134" s="42">
        <v>4575</v>
      </c>
      <c r="J134" s="76"/>
      <c r="K134" s="147"/>
      <c r="L134" s="76"/>
      <c r="M134" s="147"/>
      <c r="N134" s="147"/>
      <c r="O134" s="148"/>
      <c r="P134" s="148"/>
      <c r="Q134" s="149"/>
      <c r="R134" s="148"/>
      <c r="S134" s="148"/>
      <c r="T134" s="53">
        <v>1996</v>
      </c>
      <c r="U134" s="73" t="s">
        <v>54</v>
      </c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1:31" ht="12" customHeight="1">
      <c r="A135" s="34">
        <v>1996</v>
      </c>
      <c r="B135" s="73" t="s">
        <v>24</v>
      </c>
      <c r="C135" s="41">
        <v>0.139</v>
      </c>
      <c r="D135" s="42">
        <v>2313405</v>
      </c>
      <c r="E135" s="42">
        <v>235523</v>
      </c>
      <c r="F135" s="41">
        <v>0.021</v>
      </c>
      <c r="G135" s="43">
        <v>6.87</v>
      </c>
      <c r="H135" s="43">
        <v>0.15</v>
      </c>
      <c r="I135" s="42">
        <v>36669</v>
      </c>
      <c r="J135" s="76"/>
      <c r="K135" s="147"/>
      <c r="L135" s="76"/>
      <c r="M135" s="147"/>
      <c r="N135" s="147"/>
      <c r="O135" s="148"/>
      <c r="P135" s="148"/>
      <c r="Q135" s="149"/>
      <c r="R135" s="148"/>
      <c r="S135" s="148"/>
      <c r="T135" s="53">
        <v>1996</v>
      </c>
      <c r="U135" s="73" t="s">
        <v>24</v>
      </c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1:31" ht="12" customHeight="1">
      <c r="A136" s="34">
        <v>1996</v>
      </c>
      <c r="B136" s="73" t="s">
        <v>25</v>
      </c>
      <c r="C136" s="41">
        <v>0.01</v>
      </c>
      <c r="D136" s="42">
        <v>213985</v>
      </c>
      <c r="E136" s="42">
        <v>23150</v>
      </c>
      <c r="F136" s="41">
        <v>0.002</v>
      </c>
      <c r="G136" s="43">
        <v>5.37</v>
      </c>
      <c r="H136" s="43">
        <v>0.01</v>
      </c>
      <c r="I136" s="42">
        <v>2587</v>
      </c>
      <c r="J136" s="76"/>
      <c r="K136" s="147"/>
      <c r="L136" s="76"/>
      <c r="M136" s="147"/>
      <c r="N136" s="147"/>
      <c r="O136" s="148"/>
      <c r="P136" s="148"/>
      <c r="Q136" s="149"/>
      <c r="R136" s="148"/>
      <c r="S136" s="148"/>
      <c r="T136" s="53">
        <v>1996</v>
      </c>
      <c r="U136" s="73" t="s">
        <v>25</v>
      </c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1:31" ht="12" customHeight="1">
      <c r="A137" s="34">
        <v>1996</v>
      </c>
      <c r="B137" s="73" t="s">
        <v>55</v>
      </c>
      <c r="C137" s="41">
        <v>0.001</v>
      </c>
      <c r="D137" s="42">
        <v>474914</v>
      </c>
      <c r="E137" s="42">
        <v>20587</v>
      </c>
      <c r="F137" s="41">
        <v>0.001</v>
      </c>
      <c r="G137" s="43">
        <v>4.38</v>
      </c>
      <c r="H137" s="43">
        <v>0</v>
      </c>
      <c r="I137" s="42">
        <v>179</v>
      </c>
      <c r="J137" s="76"/>
      <c r="K137" s="147"/>
      <c r="L137" s="76"/>
      <c r="M137" s="147"/>
      <c r="N137" s="147"/>
      <c r="O137" s="148"/>
      <c r="P137" s="148"/>
      <c r="Q137" s="149"/>
      <c r="R137" s="148"/>
      <c r="S137" s="148"/>
      <c r="T137" s="53">
        <v>1996</v>
      </c>
      <c r="U137" s="73" t="s">
        <v>55</v>
      </c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1:31" ht="12" customHeight="1">
      <c r="A138" s="34">
        <v>1996</v>
      </c>
      <c r="B138" s="73" t="s">
        <v>1</v>
      </c>
      <c r="C138" s="41">
        <v>0.48</v>
      </c>
      <c r="D138" s="42">
        <v>9269001</v>
      </c>
      <c r="E138" s="42">
        <v>1889161</v>
      </c>
      <c r="F138" s="41">
        <v>0.169</v>
      </c>
      <c r="G138" s="43">
        <v>9.01</v>
      </c>
      <c r="H138" s="43">
        <v>1.52</v>
      </c>
      <c r="I138" s="42">
        <v>126713</v>
      </c>
      <c r="J138" s="76"/>
      <c r="K138" s="147"/>
      <c r="L138" s="76"/>
      <c r="M138" s="147"/>
      <c r="N138" s="147"/>
      <c r="O138" s="148"/>
      <c r="P138" s="148"/>
      <c r="Q138" s="149"/>
      <c r="R138" s="148"/>
      <c r="S138" s="148"/>
      <c r="T138" s="53">
        <v>1996</v>
      </c>
      <c r="U138" s="73" t="s">
        <v>1</v>
      </c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1:31" ht="12" customHeight="1">
      <c r="A139" s="34">
        <v>1996</v>
      </c>
      <c r="B139" s="73" t="s">
        <v>56</v>
      </c>
      <c r="C139" s="41">
        <v>0</v>
      </c>
      <c r="D139" s="42">
        <v>2198444</v>
      </c>
      <c r="E139" s="42">
        <v>16331</v>
      </c>
      <c r="F139" s="41">
        <v>0.001</v>
      </c>
      <c r="G139" s="43">
        <v>5.96</v>
      </c>
      <c r="H139" s="43">
        <v>0.01</v>
      </c>
      <c r="I139" s="42">
        <v>17</v>
      </c>
      <c r="J139" s="76"/>
      <c r="K139" s="147"/>
      <c r="L139" s="76"/>
      <c r="M139" s="147"/>
      <c r="N139" s="147"/>
      <c r="O139" s="148"/>
      <c r="P139" s="148"/>
      <c r="Q139" s="149"/>
      <c r="R139" s="148"/>
      <c r="S139" s="148"/>
      <c r="T139" s="53">
        <v>1996</v>
      </c>
      <c r="U139" s="73" t="s">
        <v>56</v>
      </c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1:31" ht="12" customHeight="1">
      <c r="A140" s="34">
        <v>1996</v>
      </c>
      <c r="B140" s="73" t="s">
        <v>57</v>
      </c>
      <c r="C140" s="41">
        <v>0.062</v>
      </c>
      <c r="D140" s="42">
        <v>714998</v>
      </c>
      <c r="E140" s="42">
        <v>350300</v>
      </c>
      <c r="F140" s="41">
        <v>0.06</v>
      </c>
      <c r="G140" s="43">
        <v>27.17</v>
      </c>
      <c r="H140" s="43">
        <v>1.62</v>
      </c>
      <c r="I140" s="42">
        <v>16304</v>
      </c>
      <c r="J140" s="76"/>
      <c r="K140" s="147"/>
      <c r="L140" s="76"/>
      <c r="M140" s="147"/>
      <c r="N140" s="147"/>
      <c r="O140" s="148"/>
      <c r="P140" s="148"/>
      <c r="Q140" s="149"/>
      <c r="R140" s="148"/>
      <c r="S140" s="148"/>
      <c r="T140" s="53">
        <v>1996</v>
      </c>
      <c r="U140" s="73" t="s">
        <v>57</v>
      </c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1:31" ht="12" customHeight="1">
      <c r="A141" s="34">
        <v>1996</v>
      </c>
      <c r="B141" s="73" t="s">
        <v>26</v>
      </c>
      <c r="C141" s="41">
        <v>0.001</v>
      </c>
      <c r="D141" s="42">
        <v>898803</v>
      </c>
      <c r="E141" s="42">
        <v>47062</v>
      </c>
      <c r="F141" s="41">
        <v>0.003</v>
      </c>
      <c r="G141" s="43">
        <v>8.59</v>
      </c>
      <c r="H141" s="43">
        <v>0.03</v>
      </c>
      <c r="I141" s="42">
        <v>379</v>
      </c>
      <c r="J141" s="76"/>
      <c r="K141" s="147"/>
      <c r="L141" s="76"/>
      <c r="M141" s="147"/>
      <c r="N141" s="147"/>
      <c r="O141" s="148"/>
      <c r="P141" s="148"/>
      <c r="Q141" s="149"/>
      <c r="R141" s="148"/>
      <c r="S141" s="148"/>
      <c r="T141" s="53">
        <v>1996</v>
      </c>
      <c r="U141" s="73" t="s">
        <v>26</v>
      </c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1:31" ht="12" customHeight="1">
      <c r="A142" s="34">
        <v>1996</v>
      </c>
      <c r="B142" s="73" t="s">
        <v>27</v>
      </c>
      <c r="C142" s="41">
        <v>0.001</v>
      </c>
      <c r="D142" s="42">
        <v>1442327</v>
      </c>
      <c r="E142" s="42">
        <v>52189</v>
      </c>
      <c r="F142" s="41">
        <v>0.004</v>
      </c>
      <c r="G142" s="43">
        <v>8.55</v>
      </c>
      <c r="H142" s="43">
        <v>0.03</v>
      </c>
      <c r="I142" s="42">
        <v>5774</v>
      </c>
      <c r="J142" s="76"/>
      <c r="K142" s="147"/>
      <c r="L142" s="76"/>
      <c r="M142" s="147"/>
      <c r="N142" s="147"/>
      <c r="O142" s="148"/>
      <c r="P142" s="148"/>
      <c r="Q142" s="149"/>
      <c r="R142" s="148"/>
      <c r="S142" s="148"/>
      <c r="T142" s="53">
        <v>1996</v>
      </c>
      <c r="U142" s="73" t="s">
        <v>27</v>
      </c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1:31" ht="12" customHeight="1">
      <c r="A143" s="34">
        <v>1996</v>
      </c>
      <c r="B143" s="73" t="s">
        <v>28</v>
      </c>
      <c r="C143" s="41">
        <v>0.002</v>
      </c>
      <c r="D143" s="42">
        <v>3026340</v>
      </c>
      <c r="E143" s="42">
        <v>9000</v>
      </c>
      <c r="F143" s="41">
        <v>0.001</v>
      </c>
      <c r="G143" s="43">
        <v>5.6</v>
      </c>
      <c r="H143" s="43">
        <v>0</v>
      </c>
      <c r="I143" s="42">
        <v>486</v>
      </c>
      <c r="J143" s="76"/>
      <c r="K143" s="147"/>
      <c r="L143" s="76"/>
      <c r="M143" s="147"/>
      <c r="N143" s="147"/>
      <c r="O143" s="148"/>
      <c r="P143" s="148"/>
      <c r="Q143" s="149"/>
      <c r="R143" s="148"/>
      <c r="S143" s="148"/>
      <c r="T143" s="53">
        <v>1996</v>
      </c>
      <c r="U143" s="73" t="s">
        <v>28</v>
      </c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1:31" ht="12" customHeight="1">
      <c r="A144" s="34">
        <v>1996</v>
      </c>
      <c r="B144" s="73" t="s">
        <v>31</v>
      </c>
      <c r="C144" s="41">
        <v>0.005</v>
      </c>
      <c r="D144" s="42">
        <v>801846</v>
      </c>
      <c r="E144" s="42">
        <v>328533</v>
      </c>
      <c r="F144" s="41">
        <v>0.023</v>
      </c>
      <c r="G144" s="43">
        <v>3.45</v>
      </c>
      <c r="H144" s="43">
        <v>0.08</v>
      </c>
      <c r="I144" s="42">
        <v>1402</v>
      </c>
      <c r="J144" s="76"/>
      <c r="K144" s="147"/>
      <c r="L144" s="76"/>
      <c r="M144" s="147"/>
      <c r="N144" s="147"/>
      <c r="O144" s="148"/>
      <c r="P144" s="148"/>
      <c r="Q144" s="149"/>
      <c r="R144" s="148"/>
      <c r="S144" s="148"/>
      <c r="T144" s="53">
        <v>1996</v>
      </c>
      <c r="U144" s="73" t="s">
        <v>31</v>
      </c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1:31" ht="12" customHeight="1">
      <c r="A145" s="65">
        <v>1995</v>
      </c>
      <c r="B145" s="73" t="s">
        <v>63</v>
      </c>
      <c r="G145" s="43"/>
      <c r="H145" s="43"/>
      <c r="J145" s="76">
        <v>11.08</v>
      </c>
      <c r="K145" s="147">
        <v>15302464</v>
      </c>
      <c r="L145" s="76">
        <v>1.33</v>
      </c>
      <c r="M145" s="147">
        <f>L145*480</f>
        <v>638.4000000000001</v>
      </c>
      <c r="N145" s="147">
        <v>2500766</v>
      </c>
      <c r="O145" s="148">
        <f>N145*285.033127</f>
        <v>712801152.8752819</v>
      </c>
      <c r="P145" s="149">
        <f>O145/K145</f>
        <v>46.580809004045484</v>
      </c>
      <c r="Q145" s="149">
        <v>57.93</v>
      </c>
      <c r="R145" s="148">
        <f>Q145*K145</f>
        <v>886471739.52</v>
      </c>
      <c r="S145" s="148">
        <f>R145+O145</f>
        <v>1599272892.3952818</v>
      </c>
      <c r="T145" s="65">
        <v>1995</v>
      </c>
      <c r="U145" s="73" t="s">
        <v>62</v>
      </c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1:31" ht="12" customHeight="1">
      <c r="A146" s="65">
        <v>1995</v>
      </c>
      <c r="B146" s="73" t="s">
        <v>41</v>
      </c>
      <c r="C146" s="41">
        <v>1.66</v>
      </c>
      <c r="D146" s="42">
        <v>9544079</v>
      </c>
      <c r="E146" s="42">
        <v>7030250</v>
      </c>
      <c r="F146" s="41">
        <v>2</v>
      </c>
      <c r="G146" s="75">
        <v>4.89</v>
      </c>
      <c r="H146" s="75">
        <f aca="true" t="shared" si="0" ref="H146:H167">G146*F146</f>
        <v>9.78</v>
      </c>
      <c r="I146" s="42">
        <v>451185</v>
      </c>
      <c r="J146" s="76"/>
      <c r="K146" s="147"/>
      <c r="L146" s="150"/>
      <c r="M146" s="147"/>
      <c r="N146" s="147"/>
      <c r="O146" s="148"/>
      <c r="P146" s="149"/>
      <c r="Q146" s="149"/>
      <c r="R146" s="148"/>
      <c r="S146" s="148"/>
      <c r="T146" s="80">
        <v>1995</v>
      </c>
      <c r="U146" s="73" t="s">
        <v>41</v>
      </c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1:31" ht="12" customHeight="1">
      <c r="A147" s="65">
        <v>1995</v>
      </c>
      <c r="B147" s="73" t="s">
        <v>48</v>
      </c>
      <c r="C147" s="41">
        <v>3.97</v>
      </c>
      <c r="D147" s="42">
        <v>12552133</v>
      </c>
      <c r="E147" s="42">
        <v>9259951</v>
      </c>
      <c r="F147" s="41">
        <v>2.4</v>
      </c>
      <c r="G147" s="43">
        <v>9.68</v>
      </c>
      <c r="H147" s="43">
        <f t="shared" si="0"/>
        <v>23.232</v>
      </c>
      <c r="I147" s="42">
        <v>856909</v>
      </c>
      <c r="J147" s="76"/>
      <c r="K147" s="147"/>
      <c r="L147" s="76"/>
      <c r="M147" s="147"/>
      <c r="N147" s="147"/>
      <c r="O147" s="148"/>
      <c r="P147" s="148"/>
      <c r="Q147" s="149"/>
      <c r="R147" s="148"/>
      <c r="S147" s="148"/>
      <c r="T147" s="50">
        <v>1995</v>
      </c>
      <c r="U147" s="73" t="s">
        <v>48</v>
      </c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1:31" ht="12" customHeight="1">
      <c r="A148" s="65">
        <v>1995</v>
      </c>
      <c r="B148" s="73" t="s">
        <v>49</v>
      </c>
      <c r="C148" s="41">
        <v>0.09</v>
      </c>
      <c r="D148" s="42">
        <v>3151266</v>
      </c>
      <c r="E148" s="42">
        <v>1180079</v>
      </c>
      <c r="F148" s="41">
        <v>0.1</v>
      </c>
      <c r="G148" s="43">
        <v>4.85</v>
      </c>
      <c r="H148" s="43">
        <f t="shared" si="0"/>
        <v>0.485</v>
      </c>
      <c r="I148" s="42">
        <v>18986</v>
      </c>
      <c r="J148" s="76"/>
      <c r="K148" s="147"/>
      <c r="L148" s="76"/>
      <c r="M148" s="151"/>
      <c r="N148" s="147"/>
      <c r="O148" s="149"/>
      <c r="P148" s="149"/>
      <c r="Q148" s="149"/>
      <c r="R148" s="148"/>
      <c r="S148" s="148"/>
      <c r="T148" s="50">
        <v>1995</v>
      </c>
      <c r="U148" s="73" t="s">
        <v>49</v>
      </c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1:31" s="35" customFormat="1" ht="12" customHeight="1">
      <c r="A149" s="65">
        <v>1995</v>
      </c>
      <c r="B149" s="73" t="s">
        <v>50</v>
      </c>
      <c r="C149" s="41">
        <v>1.02</v>
      </c>
      <c r="D149" s="42">
        <v>8287847</v>
      </c>
      <c r="E149" s="42">
        <v>4493424</v>
      </c>
      <c r="F149" s="41">
        <v>0.5</v>
      </c>
      <c r="G149" s="43">
        <v>8.27</v>
      </c>
      <c r="H149" s="43">
        <f t="shared" si="0"/>
        <v>4.135</v>
      </c>
      <c r="I149" s="42">
        <v>240134</v>
      </c>
      <c r="J149" s="76"/>
      <c r="K149" s="147"/>
      <c r="L149" s="76"/>
      <c r="M149" s="147"/>
      <c r="N149" s="147"/>
      <c r="O149" s="148"/>
      <c r="P149" s="148"/>
      <c r="Q149" s="149"/>
      <c r="R149" s="148"/>
      <c r="S149" s="148"/>
      <c r="T149" s="50">
        <v>1995</v>
      </c>
      <c r="U149" s="73" t="s">
        <v>50</v>
      </c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1:31" s="35" customFormat="1" ht="12" customHeight="1">
      <c r="A150" s="65">
        <v>1995</v>
      </c>
      <c r="B150" s="73" t="s">
        <v>21</v>
      </c>
      <c r="C150" s="41">
        <v>0</v>
      </c>
      <c r="D150" s="42">
        <v>239686</v>
      </c>
      <c r="E150" s="42">
        <v>16000</v>
      </c>
      <c r="F150" s="41">
        <v>0</v>
      </c>
      <c r="G150" s="43">
        <v>15.63</v>
      </c>
      <c r="H150" s="43">
        <f t="shared" si="0"/>
        <v>0</v>
      </c>
      <c r="I150" s="42">
        <v>26</v>
      </c>
      <c r="J150" s="76"/>
      <c r="K150" s="147"/>
      <c r="L150" s="76"/>
      <c r="M150" s="147"/>
      <c r="N150" s="147"/>
      <c r="O150" s="148"/>
      <c r="P150" s="148"/>
      <c r="Q150" s="149"/>
      <c r="R150" s="148"/>
      <c r="S150" s="148"/>
      <c r="T150" s="50">
        <v>1995</v>
      </c>
      <c r="U150" s="73" t="s">
        <v>21</v>
      </c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1:31" ht="12" customHeight="1">
      <c r="A151" s="65">
        <v>1995</v>
      </c>
      <c r="B151" s="73" t="s">
        <v>22</v>
      </c>
      <c r="C151" s="41">
        <v>0.18</v>
      </c>
      <c r="D151" s="42">
        <v>508275</v>
      </c>
      <c r="E151" s="42">
        <v>457000</v>
      </c>
      <c r="F151" s="41">
        <v>0.1</v>
      </c>
      <c r="G151" s="43">
        <v>11.38</v>
      </c>
      <c r="H151" s="43">
        <f t="shared" si="0"/>
        <v>1.1380000000000001</v>
      </c>
      <c r="I151" s="42">
        <v>35758</v>
      </c>
      <c r="J151" s="76"/>
      <c r="K151" s="147"/>
      <c r="L151" s="76"/>
      <c r="M151" s="151"/>
      <c r="N151" s="147"/>
      <c r="O151" s="148"/>
      <c r="P151" s="148"/>
      <c r="Q151" s="149"/>
      <c r="R151" s="148"/>
      <c r="S151" s="148"/>
      <c r="T151" s="50">
        <v>1995</v>
      </c>
      <c r="U151" s="73" t="s">
        <v>22</v>
      </c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1:31" ht="12" customHeight="1">
      <c r="A152" s="65">
        <v>1995</v>
      </c>
      <c r="B152" s="73" t="s">
        <v>51</v>
      </c>
      <c r="C152" s="41">
        <v>0.61</v>
      </c>
      <c r="D152" s="42">
        <v>2945610</v>
      </c>
      <c r="E152" s="42">
        <v>1392789</v>
      </c>
      <c r="F152" s="41">
        <v>0.1</v>
      </c>
      <c r="G152" s="43">
        <v>22.09</v>
      </c>
      <c r="H152" s="43">
        <f t="shared" si="0"/>
        <v>2.209</v>
      </c>
      <c r="I152" s="42">
        <v>125997</v>
      </c>
      <c r="J152" s="76"/>
      <c r="K152" s="147"/>
      <c r="L152" s="76"/>
      <c r="M152" s="147"/>
      <c r="N152" s="147"/>
      <c r="O152" s="148"/>
      <c r="P152" s="148"/>
      <c r="Q152" s="149"/>
      <c r="R152" s="148"/>
      <c r="S152" s="148"/>
      <c r="T152" s="50">
        <v>1995</v>
      </c>
      <c r="U152" s="73" t="s">
        <v>51</v>
      </c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1:31" ht="12" customHeight="1">
      <c r="A153" s="65">
        <v>1995</v>
      </c>
      <c r="B153" s="73" t="s">
        <v>23</v>
      </c>
      <c r="C153" s="41">
        <v>0.34</v>
      </c>
      <c r="D153" s="42">
        <v>11958498</v>
      </c>
      <c r="E153" s="42">
        <v>4143843</v>
      </c>
      <c r="F153" s="41">
        <v>0.3</v>
      </c>
      <c r="G153" s="43">
        <v>4.33</v>
      </c>
      <c r="H153" s="43">
        <f t="shared" si="0"/>
        <v>1.299</v>
      </c>
      <c r="I153" s="42">
        <v>77327</v>
      </c>
      <c r="J153" s="76"/>
      <c r="K153" s="147"/>
      <c r="L153" s="76"/>
      <c r="M153" s="147"/>
      <c r="N153" s="147"/>
      <c r="O153" s="148"/>
      <c r="P153" s="148"/>
      <c r="Q153" s="149"/>
      <c r="R153" s="148"/>
      <c r="S153" s="148"/>
      <c r="T153" s="50">
        <v>1995</v>
      </c>
      <c r="U153" s="73" t="s">
        <v>23</v>
      </c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1:31" ht="12" customHeight="1">
      <c r="A154" s="65">
        <v>1995</v>
      </c>
      <c r="B154" s="73" t="s">
        <v>52</v>
      </c>
      <c r="C154" s="41">
        <v>1.68</v>
      </c>
      <c r="D154" s="42">
        <v>6802984</v>
      </c>
      <c r="E154" s="42">
        <v>2617772</v>
      </c>
      <c r="F154" s="41">
        <v>0.3</v>
      </c>
      <c r="G154" s="43">
        <v>13.67</v>
      </c>
      <c r="H154" s="43">
        <f t="shared" si="0"/>
        <v>4.101</v>
      </c>
      <c r="I154" s="42">
        <v>368141</v>
      </c>
      <c r="J154" s="76"/>
      <c r="K154" s="147"/>
      <c r="L154" s="76"/>
      <c r="M154" s="147"/>
      <c r="N154" s="147"/>
      <c r="O154" s="148"/>
      <c r="P154" s="148"/>
      <c r="Q154" s="149"/>
      <c r="R154" s="148"/>
      <c r="S154" s="148"/>
      <c r="T154" s="50">
        <v>1995</v>
      </c>
      <c r="U154" s="73" t="s">
        <v>52</v>
      </c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1:31" ht="12" customHeight="1">
      <c r="A155" s="65">
        <v>1995</v>
      </c>
      <c r="B155" s="73" t="s">
        <v>53</v>
      </c>
      <c r="C155" s="41">
        <v>0.06</v>
      </c>
      <c r="D155" s="42">
        <v>3136888</v>
      </c>
      <c r="E155" s="42">
        <v>689705</v>
      </c>
      <c r="F155" s="41">
        <v>0.1</v>
      </c>
      <c r="G155" s="43">
        <v>9.77</v>
      </c>
      <c r="H155" s="43">
        <f t="shared" si="0"/>
        <v>0.977</v>
      </c>
      <c r="I155" s="42">
        <v>14224</v>
      </c>
      <c r="J155" s="76"/>
      <c r="K155" s="147"/>
      <c r="L155" s="76"/>
      <c r="M155" s="147"/>
      <c r="N155" s="147"/>
      <c r="O155" s="148"/>
      <c r="P155" s="148"/>
      <c r="Q155" s="149"/>
      <c r="R155" s="148"/>
      <c r="S155" s="148"/>
      <c r="T155" s="50">
        <v>1995</v>
      </c>
      <c r="U155" s="73" t="s">
        <v>53</v>
      </c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1:21" ht="12" customHeight="1">
      <c r="A156" s="66">
        <v>1995</v>
      </c>
      <c r="B156" s="73" t="s">
        <v>59</v>
      </c>
      <c r="C156" s="41">
        <f>SUM(C154:C155)/2</f>
        <v>0.87</v>
      </c>
      <c r="D156" s="42">
        <f>SUM(D154:D155)</f>
        <v>9939872</v>
      </c>
      <c r="E156" s="42">
        <f>SUM(E154:E155)</f>
        <v>3307477</v>
      </c>
      <c r="F156" s="41">
        <f>SUM(F154:F155)/2</f>
        <v>0.2</v>
      </c>
      <c r="G156" s="43">
        <f>SUM(G154:G155)/2</f>
        <v>11.719999999999999</v>
      </c>
      <c r="H156" s="43">
        <f>SUM(H154:H155)/2</f>
        <v>2.539</v>
      </c>
      <c r="I156" s="42">
        <f>SUM(I154:I155)</f>
        <v>382365</v>
      </c>
      <c r="J156" s="77"/>
      <c r="K156" s="147"/>
      <c r="L156" s="76"/>
      <c r="M156" s="77"/>
      <c r="N156" s="147"/>
      <c r="O156" s="77"/>
      <c r="P156" s="77"/>
      <c r="Q156" s="77"/>
      <c r="R156" s="77"/>
      <c r="S156" s="77"/>
      <c r="T156" s="62">
        <v>1995</v>
      </c>
      <c r="U156" s="73" t="s">
        <v>59</v>
      </c>
    </row>
    <row r="157" spans="1:31" ht="12" customHeight="1">
      <c r="A157" s="65">
        <v>1995</v>
      </c>
      <c r="B157" s="73" t="s">
        <v>54</v>
      </c>
      <c r="C157" s="41">
        <v>0</v>
      </c>
      <c r="D157" s="42">
        <v>398500</v>
      </c>
      <c r="E157" s="42">
        <v>10600</v>
      </c>
      <c r="F157" s="41">
        <v>0</v>
      </c>
      <c r="G157" s="43">
        <v>6.97</v>
      </c>
      <c r="H157" s="43">
        <f t="shared" si="0"/>
        <v>0</v>
      </c>
      <c r="I157" s="42">
        <v>384</v>
      </c>
      <c r="J157" s="76"/>
      <c r="K157" s="147"/>
      <c r="L157" s="76"/>
      <c r="M157" s="147"/>
      <c r="N157" s="147"/>
      <c r="O157" s="148"/>
      <c r="P157" s="148"/>
      <c r="Q157" s="149"/>
      <c r="R157" s="148"/>
      <c r="S157" s="148"/>
      <c r="T157" s="50">
        <v>1995</v>
      </c>
      <c r="U157" s="73" t="s">
        <v>54</v>
      </c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1:31" ht="12" customHeight="1">
      <c r="A158" s="65">
        <v>1995</v>
      </c>
      <c r="B158" s="73" t="s">
        <v>24</v>
      </c>
      <c r="C158" s="41">
        <v>0.17</v>
      </c>
      <c r="D158" s="42">
        <v>3528967</v>
      </c>
      <c r="E158" s="42">
        <v>525843</v>
      </c>
      <c r="F158" s="41">
        <v>0</v>
      </c>
      <c r="G158" s="43">
        <v>5.9</v>
      </c>
      <c r="H158" s="43">
        <f>G158*F158</f>
        <v>0</v>
      </c>
      <c r="I158" s="42">
        <v>38081</v>
      </c>
      <c r="J158" s="76"/>
      <c r="K158" s="147"/>
      <c r="L158" s="76"/>
      <c r="M158" s="147"/>
      <c r="N158" s="147"/>
      <c r="O158" s="148"/>
      <c r="P158" s="148"/>
      <c r="Q158" s="149"/>
      <c r="R158" s="148"/>
      <c r="S158" s="148"/>
      <c r="T158" s="50">
        <v>1995</v>
      </c>
      <c r="U158" s="73" t="s">
        <v>24</v>
      </c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1:31" ht="12" customHeight="1">
      <c r="A159" s="65">
        <v>1995</v>
      </c>
      <c r="B159" s="73" t="s">
        <v>25</v>
      </c>
      <c r="C159" s="41">
        <v>0</v>
      </c>
      <c r="D159" s="42">
        <v>193955</v>
      </c>
      <c r="E159" s="42">
        <v>20077</v>
      </c>
      <c r="F159" s="41">
        <v>0</v>
      </c>
      <c r="G159" s="43">
        <v>5.52</v>
      </c>
      <c r="H159" s="43">
        <f t="shared" si="0"/>
        <v>0</v>
      </c>
      <c r="I159" s="42">
        <v>388</v>
      </c>
      <c r="J159" s="76"/>
      <c r="K159" s="147"/>
      <c r="L159" s="76"/>
      <c r="M159" s="147"/>
      <c r="N159" s="147"/>
      <c r="O159" s="148"/>
      <c r="P159" s="148"/>
      <c r="Q159" s="149"/>
      <c r="R159" s="148"/>
      <c r="S159" s="148"/>
      <c r="T159" s="50">
        <v>1995</v>
      </c>
      <c r="U159" s="73" t="s">
        <v>25</v>
      </c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1:31" ht="12" customHeight="1">
      <c r="A160" s="65">
        <v>1995</v>
      </c>
      <c r="B160" s="73" t="s">
        <v>55</v>
      </c>
      <c r="C160" s="41">
        <v>0</v>
      </c>
      <c r="D160" s="42">
        <v>466045</v>
      </c>
      <c r="E160" s="42">
        <v>45605</v>
      </c>
      <c r="F160" s="41">
        <v>0</v>
      </c>
      <c r="G160" s="43">
        <v>9</v>
      </c>
      <c r="H160" s="43">
        <f t="shared" si="0"/>
        <v>0</v>
      </c>
      <c r="I160" s="42">
        <v>372</v>
      </c>
      <c r="J160" s="76"/>
      <c r="K160" s="147"/>
      <c r="L160" s="76"/>
      <c r="M160" s="147"/>
      <c r="N160" s="147"/>
      <c r="O160" s="148"/>
      <c r="P160" s="148"/>
      <c r="Q160" s="149"/>
      <c r="R160" s="148"/>
      <c r="S160" s="148"/>
      <c r="T160" s="50">
        <v>1995</v>
      </c>
      <c r="U160" s="73" t="s">
        <v>55</v>
      </c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1:31" ht="12" customHeight="1">
      <c r="A161" s="65">
        <v>1995</v>
      </c>
      <c r="B161" s="73" t="s">
        <v>1</v>
      </c>
      <c r="C161" s="41">
        <v>1.09</v>
      </c>
      <c r="D161" s="42">
        <v>13838258</v>
      </c>
      <c r="E161" s="42">
        <v>5254926</v>
      </c>
      <c r="F161" s="41">
        <v>0.6</v>
      </c>
      <c r="G161" s="43">
        <v>9.61</v>
      </c>
      <c r="H161" s="43">
        <f t="shared" si="0"/>
        <v>5.765999999999999</v>
      </c>
      <c r="I161" s="42">
        <v>234756</v>
      </c>
      <c r="J161" s="76"/>
      <c r="K161" s="147"/>
      <c r="L161" s="76"/>
      <c r="M161" s="147"/>
      <c r="N161" s="147"/>
      <c r="O161" s="148"/>
      <c r="P161" s="148"/>
      <c r="Q161" s="149"/>
      <c r="R161" s="148"/>
      <c r="S161" s="148"/>
      <c r="T161" s="50">
        <v>1995</v>
      </c>
      <c r="U161" s="73" t="s">
        <v>1</v>
      </c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1:31" ht="12" customHeight="1">
      <c r="A162" s="65">
        <v>1995</v>
      </c>
      <c r="B162" s="73" t="s">
        <v>56</v>
      </c>
      <c r="C162" s="41">
        <v>0</v>
      </c>
      <c r="D162" s="42">
        <v>1578016</v>
      </c>
      <c r="E162" s="42">
        <v>46504</v>
      </c>
      <c r="F162" s="41">
        <v>0</v>
      </c>
      <c r="G162" s="43">
        <v>7.62</v>
      </c>
      <c r="H162" s="43">
        <f t="shared" si="0"/>
        <v>0</v>
      </c>
      <c r="I162" s="42">
        <v>105</v>
      </c>
      <c r="J162" s="76"/>
      <c r="K162" s="147"/>
      <c r="L162" s="76"/>
      <c r="M162" s="147"/>
      <c r="N162" s="147"/>
      <c r="O162" s="148"/>
      <c r="P162" s="148"/>
      <c r="Q162" s="149"/>
      <c r="R162" s="148"/>
      <c r="S162" s="148"/>
      <c r="T162" s="50">
        <v>1995</v>
      </c>
      <c r="U162" s="73" t="s">
        <v>56</v>
      </c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1:31" ht="12" customHeight="1">
      <c r="A163" s="65">
        <v>1995</v>
      </c>
      <c r="B163" s="73" t="s">
        <v>57</v>
      </c>
      <c r="C163" s="41">
        <v>0.1</v>
      </c>
      <c r="D163" s="42">
        <v>906531</v>
      </c>
      <c r="E163" s="42">
        <v>522200</v>
      </c>
      <c r="F163" s="41">
        <v>0.2</v>
      </c>
      <c r="G163" s="43">
        <v>21.68</v>
      </c>
      <c r="H163" s="43">
        <f t="shared" si="0"/>
        <v>4.336</v>
      </c>
      <c r="I163" s="42">
        <v>20904</v>
      </c>
      <c r="J163" s="76"/>
      <c r="K163" s="147"/>
      <c r="L163" s="76"/>
      <c r="M163" s="147"/>
      <c r="N163" s="147"/>
      <c r="O163" s="148"/>
      <c r="P163" s="148"/>
      <c r="Q163" s="149"/>
      <c r="R163" s="148"/>
      <c r="S163" s="148"/>
      <c r="T163" s="50">
        <v>1995</v>
      </c>
      <c r="U163" s="73" t="s">
        <v>57</v>
      </c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1:31" ht="12" customHeight="1">
      <c r="A164" s="65">
        <v>1995</v>
      </c>
      <c r="B164" s="73" t="s">
        <v>26</v>
      </c>
      <c r="C164" s="41">
        <v>0</v>
      </c>
      <c r="D164" s="42">
        <v>1580988</v>
      </c>
      <c r="E164" s="42">
        <v>480494</v>
      </c>
      <c r="F164" s="41">
        <v>0</v>
      </c>
      <c r="G164" s="43">
        <v>9.73</v>
      </c>
      <c r="H164" s="43">
        <f t="shared" si="0"/>
        <v>0</v>
      </c>
      <c r="I164" s="42">
        <v>843</v>
      </c>
      <c r="J164" s="76"/>
      <c r="K164" s="147"/>
      <c r="L164" s="76"/>
      <c r="M164" s="147"/>
      <c r="N164" s="147"/>
      <c r="O164" s="148"/>
      <c r="P164" s="148"/>
      <c r="Q164" s="149"/>
      <c r="R164" s="148"/>
      <c r="S164" s="148"/>
      <c r="T164" s="50">
        <v>1995</v>
      </c>
      <c r="U164" s="73" t="s">
        <v>26</v>
      </c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1:31" ht="12" customHeight="1">
      <c r="A165" s="65">
        <v>1995</v>
      </c>
      <c r="B165" s="73" t="s">
        <v>27</v>
      </c>
      <c r="C165" s="41">
        <v>0.1</v>
      </c>
      <c r="D165" s="42">
        <v>3586040</v>
      </c>
      <c r="E165" s="42">
        <v>404055</v>
      </c>
      <c r="F165" s="41">
        <v>0</v>
      </c>
      <c r="G165" s="43">
        <v>12</v>
      </c>
      <c r="H165" s="43">
        <f t="shared" si="0"/>
        <v>0</v>
      </c>
      <c r="I165" s="42">
        <v>14603</v>
      </c>
      <c r="J165" s="76"/>
      <c r="K165" s="147"/>
      <c r="L165" s="76"/>
      <c r="M165" s="147"/>
      <c r="N165" s="147"/>
      <c r="O165" s="148"/>
      <c r="P165" s="148"/>
      <c r="Q165" s="149"/>
      <c r="R165" s="148"/>
      <c r="S165" s="148"/>
      <c r="T165" s="50">
        <v>1995</v>
      </c>
      <c r="U165" s="73" t="s">
        <v>27</v>
      </c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1:31" ht="12" customHeight="1">
      <c r="A166" s="65">
        <v>1995</v>
      </c>
      <c r="B166" s="73" t="s">
        <v>28</v>
      </c>
      <c r="C166" s="41">
        <v>0</v>
      </c>
      <c r="D166" s="42">
        <v>2125176</v>
      </c>
      <c r="E166" s="42">
        <v>20040</v>
      </c>
      <c r="F166" s="41">
        <v>0</v>
      </c>
      <c r="G166" s="43">
        <v>4.84</v>
      </c>
      <c r="H166" s="43">
        <f t="shared" si="0"/>
        <v>0</v>
      </c>
      <c r="I166" s="42">
        <v>544</v>
      </c>
      <c r="J166" s="76"/>
      <c r="K166" s="147"/>
      <c r="L166" s="76"/>
      <c r="M166" s="147"/>
      <c r="N166" s="147"/>
      <c r="O166" s="148"/>
      <c r="P166" s="148"/>
      <c r="Q166" s="149"/>
      <c r="R166" s="148"/>
      <c r="S166" s="148"/>
      <c r="T166" s="50">
        <v>1995</v>
      </c>
      <c r="U166" s="73" t="s">
        <v>28</v>
      </c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1:31" ht="12" customHeight="1">
      <c r="A167" s="65">
        <v>1995</v>
      </c>
      <c r="B167" s="73" t="s">
        <v>31</v>
      </c>
      <c r="C167" s="41">
        <v>0.01</v>
      </c>
      <c r="D167" s="42">
        <v>1240198</v>
      </c>
      <c r="E167" s="42">
        <v>318323</v>
      </c>
      <c r="F167" s="41">
        <v>0</v>
      </c>
      <c r="G167" s="43">
        <v>4.84</v>
      </c>
      <c r="H167" s="43">
        <f t="shared" si="0"/>
        <v>0</v>
      </c>
      <c r="I167" s="42">
        <v>1099</v>
      </c>
      <c r="J167" s="76"/>
      <c r="K167" s="147"/>
      <c r="L167" s="76"/>
      <c r="M167" s="147"/>
      <c r="N167" s="147"/>
      <c r="O167" s="148"/>
      <c r="P167" s="148"/>
      <c r="Q167" s="149"/>
      <c r="R167" s="148"/>
      <c r="S167" s="148"/>
      <c r="T167" s="50">
        <v>1995</v>
      </c>
      <c r="U167" s="73" t="s">
        <v>31</v>
      </c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1:31" ht="12" customHeight="1">
      <c r="A168" s="34">
        <v>1994</v>
      </c>
      <c r="B168" s="73" t="s">
        <v>63</v>
      </c>
      <c r="G168" s="43"/>
      <c r="H168" s="43"/>
      <c r="J168" s="76">
        <v>6.03</v>
      </c>
      <c r="K168" s="147">
        <v>13295607</v>
      </c>
      <c r="L168" s="76">
        <v>1.49</v>
      </c>
      <c r="M168" s="147">
        <f>L168*480</f>
        <v>715.2</v>
      </c>
      <c r="N168" s="147">
        <v>1200346</v>
      </c>
      <c r="O168" s="148">
        <v>343067693</v>
      </c>
      <c r="P168" s="149">
        <f>O168/K168</f>
        <v>25.803086162218843</v>
      </c>
      <c r="Q168" s="149">
        <v>42.74</v>
      </c>
      <c r="R168" s="148">
        <f>Q168*K168</f>
        <v>568254243.1800001</v>
      </c>
      <c r="S168" s="148">
        <f>R168+O168</f>
        <v>911321936.1800001</v>
      </c>
      <c r="T168" s="34">
        <v>1994</v>
      </c>
      <c r="U168" s="73" t="s">
        <v>62</v>
      </c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1:31" ht="12" customHeight="1">
      <c r="A169" s="34">
        <v>1994</v>
      </c>
      <c r="B169" s="73" t="s">
        <v>41</v>
      </c>
      <c r="C169" s="41">
        <v>1.75</v>
      </c>
      <c r="D169" s="42">
        <v>7435111</v>
      </c>
      <c r="E169" s="42">
        <v>5247497</v>
      </c>
      <c r="F169" s="41">
        <v>1.7</v>
      </c>
      <c r="G169" s="75">
        <v>4.97</v>
      </c>
      <c r="H169" s="75">
        <f aca="true" t="shared" si="1" ref="H169:H189">G169*F169</f>
        <v>8.449</v>
      </c>
      <c r="I169" s="42">
        <v>346022</v>
      </c>
      <c r="J169" s="76"/>
      <c r="K169" s="147"/>
      <c r="L169" s="150"/>
      <c r="M169" s="147"/>
      <c r="N169" s="147"/>
      <c r="O169" s="148"/>
      <c r="P169" s="149"/>
      <c r="Q169" s="149"/>
      <c r="R169" s="148"/>
      <c r="S169" s="148"/>
      <c r="T169" s="81">
        <v>1994</v>
      </c>
      <c r="U169" s="73" t="s">
        <v>41</v>
      </c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1:31" ht="12" customHeight="1">
      <c r="A170" s="34">
        <v>1994</v>
      </c>
      <c r="B170" s="73" t="s">
        <v>48</v>
      </c>
      <c r="C170" s="41">
        <v>1.8</v>
      </c>
      <c r="D170" s="42">
        <v>10475366</v>
      </c>
      <c r="E170" s="42">
        <v>7316227</v>
      </c>
      <c r="F170" s="41">
        <v>1.9</v>
      </c>
      <c r="G170" s="43">
        <v>8.99</v>
      </c>
      <c r="H170" s="43">
        <f t="shared" si="1"/>
        <v>17.081</v>
      </c>
      <c r="I170" s="42">
        <v>356222</v>
      </c>
      <c r="J170" s="76"/>
      <c r="K170" s="147"/>
      <c r="L170" s="76"/>
      <c r="M170" s="147"/>
      <c r="N170" s="147"/>
      <c r="O170" s="148"/>
      <c r="P170" s="148"/>
      <c r="Q170" s="149"/>
      <c r="R170" s="148"/>
      <c r="S170" s="148"/>
      <c r="T170" s="53">
        <v>1994</v>
      </c>
      <c r="U170" s="73" t="s">
        <v>48</v>
      </c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1:31" ht="12" customHeight="1">
      <c r="A171" s="34">
        <v>1994</v>
      </c>
      <c r="B171" s="73" t="s">
        <v>49</v>
      </c>
      <c r="C171" s="41">
        <v>0.02</v>
      </c>
      <c r="D171" s="42">
        <v>3156175</v>
      </c>
      <c r="E171" s="42">
        <v>797585</v>
      </c>
      <c r="F171" s="41">
        <v>0.1</v>
      </c>
      <c r="G171" s="43">
        <v>4.53</v>
      </c>
      <c r="H171" s="43">
        <f t="shared" si="1"/>
        <v>0.45300000000000007</v>
      </c>
      <c r="I171" s="42">
        <v>3876</v>
      </c>
      <c r="J171" s="76"/>
      <c r="K171" s="147"/>
      <c r="L171" s="76"/>
      <c r="M171" s="151"/>
      <c r="N171" s="147"/>
      <c r="O171" s="149"/>
      <c r="P171" s="148"/>
      <c r="Q171" s="149"/>
      <c r="R171" s="148"/>
      <c r="S171" s="148"/>
      <c r="T171" s="53">
        <v>1994</v>
      </c>
      <c r="U171" s="73" t="s">
        <v>49</v>
      </c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1:31" s="35" customFormat="1" ht="12" customHeight="1">
      <c r="A172" s="34">
        <v>1994</v>
      </c>
      <c r="B172" s="73" t="s">
        <v>50</v>
      </c>
      <c r="C172" s="41">
        <v>1.16</v>
      </c>
      <c r="D172" s="42">
        <v>6930676</v>
      </c>
      <c r="E172" s="42">
        <v>3957551</v>
      </c>
      <c r="F172" s="41">
        <v>0.6</v>
      </c>
      <c r="G172" s="43">
        <v>5.47</v>
      </c>
      <c r="H172" s="43">
        <f t="shared" si="1"/>
        <v>3.2819999999999996</v>
      </c>
      <c r="I172" s="42">
        <v>230010</v>
      </c>
      <c r="J172" s="76"/>
      <c r="K172" s="147"/>
      <c r="L172" s="76"/>
      <c r="M172" s="147"/>
      <c r="N172" s="147"/>
      <c r="O172" s="148"/>
      <c r="P172" s="148"/>
      <c r="Q172" s="149"/>
      <c r="R172" s="148"/>
      <c r="S172" s="148"/>
      <c r="T172" s="53">
        <v>1994</v>
      </c>
      <c r="U172" s="73" t="s">
        <v>50</v>
      </c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1:31" s="35" customFormat="1" ht="12" customHeight="1">
      <c r="A173" s="34">
        <v>1994</v>
      </c>
      <c r="B173" s="73" t="s">
        <v>21</v>
      </c>
      <c r="C173" s="41">
        <v>0</v>
      </c>
      <c r="D173" s="42">
        <v>199200</v>
      </c>
      <c r="E173" s="42">
        <v>75000</v>
      </c>
      <c r="F173" s="41">
        <v>0</v>
      </c>
      <c r="G173" s="43">
        <v>14</v>
      </c>
      <c r="H173" s="43">
        <f t="shared" si="1"/>
        <v>0</v>
      </c>
      <c r="I173" s="42">
        <v>640</v>
      </c>
      <c r="J173" s="76"/>
      <c r="K173" s="147"/>
      <c r="L173" s="76"/>
      <c r="M173" s="147"/>
      <c r="N173" s="147"/>
      <c r="O173" s="148"/>
      <c r="P173" s="148"/>
      <c r="Q173" s="149"/>
      <c r="R173" s="148"/>
      <c r="S173" s="148"/>
      <c r="T173" s="53">
        <v>1994</v>
      </c>
      <c r="U173" s="73" t="s">
        <v>21</v>
      </c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1:31" ht="12" customHeight="1">
      <c r="A174" s="34">
        <v>1994</v>
      </c>
      <c r="B174" s="73" t="s">
        <v>22</v>
      </c>
      <c r="C174" s="41">
        <v>0.16</v>
      </c>
      <c r="D174" s="42">
        <v>376500</v>
      </c>
      <c r="E174" s="42">
        <v>356500</v>
      </c>
      <c r="F174" s="41">
        <v>0.1</v>
      </c>
      <c r="G174" s="43">
        <v>9.49</v>
      </c>
      <c r="H174" s="43">
        <f t="shared" si="1"/>
        <v>0.9490000000000001</v>
      </c>
      <c r="I174" s="42">
        <v>30643</v>
      </c>
      <c r="J174" s="76"/>
      <c r="K174" s="147"/>
      <c r="L174" s="76"/>
      <c r="M174" s="151"/>
      <c r="N174" s="147"/>
      <c r="O174" s="148"/>
      <c r="P174" s="148"/>
      <c r="Q174" s="149"/>
      <c r="R174" s="148"/>
      <c r="S174" s="148"/>
      <c r="T174" s="53">
        <v>1994</v>
      </c>
      <c r="U174" s="73" t="s">
        <v>22</v>
      </c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1:31" ht="12" customHeight="1">
      <c r="A175" s="34">
        <v>1994</v>
      </c>
      <c r="B175" s="73" t="s">
        <v>51</v>
      </c>
      <c r="C175" s="41">
        <v>0.29</v>
      </c>
      <c r="D175" s="42">
        <v>2096859</v>
      </c>
      <c r="E175" s="42">
        <v>907700</v>
      </c>
      <c r="F175" s="41">
        <v>0.2</v>
      </c>
      <c r="G175" s="43">
        <v>26.14</v>
      </c>
      <c r="H175" s="43">
        <f t="shared" si="1"/>
        <v>5.228000000000001</v>
      </c>
      <c r="I175" s="42">
        <v>56635</v>
      </c>
      <c r="J175" s="76"/>
      <c r="K175" s="147"/>
      <c r="L175" s="76"/>
      <c r="M175" s="147"/>
      <c r="N175" s="147"/>
      <c r="O175" s="148"/>
      <c r="P175" s="148"/>
      <c r="Q175" s="149"/>
      <c r="R175" s="148"/>
      <c r="S175" s="148"/>
      <c r="T175" s="53">
        <v>1994</v>
      </c>
      <c r="U175" s="73" t="s">
        <v>51</v>
      </c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1:31" ht="12" customHeight="1">
      <c r="A176" s="34">
        <v>1994</v>
      </c>
      <c r="B176" s="73" t="s">
        <v>23</v>
      </c>
      <c r="C176" s="41">
        <v>0.16</v>
      </c>
      <c r="D176" s="42">
        <v>9095686</v>
      </c>
      <c r="E176" s="42">
        <v>3091717</v>
      </c>
      <c r="F176" s="41">
        <v>0.3</v>
      </c>
      <c r="G176" s="43">
        <v>3.93</v>
      </c>
      <c r="H176" s="43">
        <f t="shared" si="1"/>
        <v>1.179</v>
      </c>
      <c r="I176" s="42">
        <v>31511</v>
      </c>
      <c r="J176" s="76"/>
      <c r="K176" s="147"/>
      <c r="L176" s="76"/>
      <c r="M176" s="147"/>
      <c r="N176" s="147"/>
      <c r="O176" s="148"/>
      <c r="P176" s="148"/>
      <c r="Q176" s="149"/>
      <c r="R176" s="148"/>
      <c r="S176" s="148"/>
      <c r="T176" s="53">
        <v>1994</v>
      </c>
      <c r="U176" s="73" t="s">
        <v>23</v>
      </c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1:31" ht="12" customHeight="1">
      <c r="A177" s="34">
        <v>1994</v>
      </c>
      <c r="B177" s="73" t="s">
        <v>52</v>
      </c>
      <c r="C177" s="41">
        <v>0.05</v>
      </c>
      <c r="D177" s="42">
        <v>2109988</v>
      </c>
      <c r="E177" s="42">
        <v>391700</v>
      </c>
      <c r="F177" s="41">
        <v>0</v>
      </c>
      <c r="G177" s="43">
        <v>12.02</v>
      </c>
      <c r="H177" s="43">
        <f t="shared" si="1"/>
        <v>0</v>
      </c>
      <c r="I177" s="42">
        <v>8996</v>
      </c>
      <c r="J177" s="76"/>
      <c r="K177" s="147"/>
      <c r="L177" s="76"/>
      <c r="M177" s="147"/>
      <c r="N177" s="147"/>
      <c r="O177" s="148"/>
      <c r="P177" s="148"/>
      <c r="Q177" s="149"/>
      <c r="R177" s="148"/>
      <c r="S177" s="148"/>
      <c r="T177" s="53">
        <v>1994</v>
      </c>
      <c r="U177" s="73" t="s">
        <v>52</v>
      </c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1:31" ht="12" customHeight="1">
      <c r="A178" s="34">
        <v>1994</v>
      </c>
      <c r="B178" s="73" t="s">
        <v>53</v>
      </c>
      <c r="C178" s="41">
        <v>0.03</v>
      </c>
      <c r="D178" s="42">
        <v>1088562</v>
      </c>
      <c r="E178" s="42">
        <v>187800</v>
      </c>
      <c r="F178" s="41">
        <v>0</v>
      </c>
      <c r="G178" s="43">
        <v>8.57</v>
      </c>
      <c r="H178" s="43">
        <f t="shared" si="1"/>
        <v>0</v>
      </c>
      <c r="I178" s="42">
        <v>14427</v>
      </c>
      <c r="J178" s="76"/>
      <c r="K178" s="147"/>
      <c r="L178" s="76"/>
      <c r="M178" s="147"/>
      <c r="N178" s="147"/>
      <c r="O178" s="148"/>
      <c r="P178" s="148"/>
      <c r="Q178" s="149"/>
      <c r="R178" s="148"/>
      <c r="S178" s="148"/>
      <c r="T178" s="53">
        <v>1994</v>
      </c>
      <c r="U178" s="73" t="s">
        <v>53</v>
      </c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1:21" ht="12" customHeight="1">
      <c r="A179" s="64">
        <v>1994</v>
      </c>
      <c r="B179" s="73" t="s">
        <v>59</v>
      </c>
      <c r="C179" s="41">
        <f>SUM(C177:C178)/2</f>
        <v>0.04</v>
      </c>
      <c r="D179" s="42">
        <f>SUM(D177:D178)</f>
        <v>3198550</v>
      </c>
      <c r="E179" s="42">
        <f>SUM(E177:E178)</f>
        <v>579500</v>
      </c>
      <c r="F179" s="41">
        <f>SUM(F177:F178)/2</f>
        <v>0</v>
      </c>
      <c r="G179" s="43">
        <f>SUM(G177:G178)/2</f>
        <v>10.295</v>
      </c>
      <c r="H179" s="43">
        <f>SUM(H177:H178)/2</f>
        <v>0</v>
      </c>
      <c r="I179" s="42">
        <f>SUM(I177:I178)</f>
        <v>23423</v>
      </c>
      <c r="J179" s="77"/>
      <c r="K179" s="147"/>
      <c r="L179" s="76"/>
      <c r="M179" s="77"/>
      <c r="N179" s="147"/>
      <c r="O179" s="77"/>
      <c r="P179" s="77"/>
      <c r="Q179" s="77"/>
      <c r="R179" s="77"/>
      <c r="S179" s="77"/>
      <c r="T179" s="61">
        <v>1994</v>
      </c>
      <c r="U179" s="73" t="s">
        <v>59</v>
      </c>
    </row>
    <row r="180" spans="1:31" ht="12" customHeight="1">
      <c r="A180" s="34">
        <v>1994</v>
      </c>
      <c r="B180" s="73" t="s">
        <v>54</v>
      </c>
      <c r="C180" s="41">
        <v>0.12</v>
      </c>
      <c r="D180" s="42">
        <v>544698</v>
      </c>
      <c r="E180" s="42">
        <v>500500</v>
      </c>
      <c r="F180" s="41">
        <v>0</v>
      </c>
      <c r="G180" s="43">
        <v>5.89</v>
      </c>
      <c r="H180" s="43">
        <f>G180*F180</f>
        <v>0</v>
      </c>
      <c r="I180" s="42">
        <v>22773</v>
      </c>
      <c r="J180" s="76"/>
      <c r="K180" s="147"/>
      <c r="L180" s="76"/>
      <c r="M180" s="147"/>
      <c r="N180" s="147"/>
      <c r="O180" s="148"/>
      <c r="P180" s="148"/>
      <c r="Q180" s="149"/>
      <c r="R180" s="148"/>
      <c r="S180" s="148"/>
      <c r="T180" s="53">
        <v>1994</v>
      </c>
      <c r="U180" s="73" t="s">
        <v>54</v>
      </c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1:31" ht="12" customHeight="1">
      <c r="A181" s="34">
        <v>1994</v>
      </c>
      <c r="B181" s="73" t="s">
        <v>24</v>
      </c>
      <c r="C181" s="41">
        <v>0.09</v>
      </c>
      <c r="D181" s="42">
        <v>1677418</v>
      </c>
      <c r="E181" s="42">
        <v>728000</v>
      </c>
      <c r="F181" s="41">
        <v>0</v>
      </c>
      <c r="G181" s="43">
        <v>4.54</v>
      </c>
      <c r="H181" s="43">
        <f t="shared" si="1"/>
        <v>0</v>
      </c>
      <c r="I181" s="42">
        <v>17943</v>
      </c>
      <c r="J181" s="76"/>
      <c r="K181" s="147"/>
      <c r="L181" s="76"/>
      <c r="M181" s="147"/>
      <c r="N181" s="147"/>
      <c r="O181" s="148"/>
      <c r="P181" s="148"/>
      <c r="Q181" s="149"/>
      <c r="R181" s="148"/>
      <c r="S181" s="148"/>
      <c r="T181" s="53">
        <v>1994</v>
      </c>
      <c r="U181" s="73" t="s">
        <v>24</v>
      </c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1:31" ht="12" customHeight="1">
      <c r="A182" s="34">
        <v>1994</v>
      </c>
      <c r="B182" s="73" t="s">
        <v>25</v>
      </c>
      <c r="C182" s="41">
        <v>0</v>
      </c>
      <c r="D182" s="42">
        <v>229600</v>
      </c>
      <c r="E182" s="42">
        <v>24000</v>
      </c>
      <c r="F182" s="41">
        <v>0</v>
      </c>
      <c r="G182" s="43">
        <v>5.15</v>
      </c>
      <c r="H182" s="43">
        <f t="shared" si="1"/>
        <v>0</v>
      </c>
      <c r="I182" s="42">
        <v>386</v>
      </c>
      <c r="J182" s="76"/>
      <c r="K182" s="147"/>
      <c r="L182" s="76"/>
      <c r="M182" s="147"/>
      <c r="N182" s="147"/>
      <c r="O182" s="148"/>
      <c r="P182" s="148"/>
      <c r="Q182" s="149"/>
      <c r="R182" s="148"/>
      <c r="S182" s="148"/>
      <c r="T182" s="53">
        <v>1994</v>
      </c>
      <c r="U182" s="73" t="s">
        <v>25</v>
      </c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1:31" ht="12" customHeight="1">
      <c r="A183" s="34">
        <v>1994</v>
      </c>
      <c r="B183" s="73" t="s">
        <v>55</v>
      </c>
      <c r="C183" s="41">
        <v>0</v>
      </c>
      <c r="D183" s="42">
        <v>308864</v>
      </c>
      <c r="E183" s="42">
        <v>24500</v>
      </c>
      <c r="F183" s="41">
        <v>0</v>
      </c>
      <c r="G183" s="43">
        <v>9.54</v>
      </c>
      <c r="H183" s="43">
        <f t="shared" si="1"/>
        <v>0</v>
      </c>
      <c r="I183" s="42">
        <v>6</v>
      </c>
      <c r="J183" s="76"/>
      <c r="K183" s="147"/>
      <c r="L183" s="76"/>
      <c r="M183" s="147"/>
      <c r="N183" s="147"/>
      <c r="O183" s="148"/>
      <c r="P183" s="148"/>
      <c r="Q183" s="149"/>
      <c r="R183" s="148"/>
      <c r="S183" s="148"/>
      <c r="T183" s="53">
        <v>1994</v>
      </c>
      <c r="U183" s="73" t="s">
        <v>55</v>
      </c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1:31" ht="12" customHeight="1">
      <c r="A184" s="34">
        <v>1994</v>
      </c>
      <c r="B184" s="73" t="s">
        <v>1</v>
      </c>
      <c r="C184" s="41">
        <v>0.3</v>
      </c>
      <c r="D184" s="42">
        <v>9288637</v>
      </c>
      <c r="E184" s="42">
        <v>3189408</v>
      </c>
      <c r="F184" s="41">
        <v>0.3</v>
      </c>
      <c r="G184" s="43">
        <v>13.62</v>
      </c>
      <c r="H184" s="43">
        <f t="shared" si="1"/>
        <v>4.085999999999999</v>
      </c>
      <c r="I184" s="42">
        <v>60140</v>
      </c>
      <c r="J184" s="76"/>
      <c r="K184" s="147"/>
      <c r="L184" s="76"/>
      <c r="M184" s="147"/>
      <c r="N184" s="147"/>
      <c r="O184" s="148"/>
      <c r="P184" s="148"/>
      <c r="Q184" s="149"/>
      <c r="R184" s="148"/>
      <c r="S184" s="148"/>
      <c r="T184" s="53">
        <v>1994</v>
      </c>
      <c r="U184" s="73" t="s">
        <v>1</v>
      </c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1:31" ht="12" customHeight="1">
      <c r="A185" s="34">
        <v>1994</v>
      </c>
      <c r="B185" s="73" t="s">
        <v>56</v>
      </c>
      <c r="C185" s="41">
        <v>0</v>
      </c>
      <c r="D185" s="42">
        <v>1234764</v>
      </c>
      <c r="E185" s="42">
        <v>152150</v>
      </c>
      <c r="F185" s="41">
        <v>0</v>
      </c>
      <c r="G185" s="43">
        <v>5.04</v>
      </c>
      <c r="H185" s="43">
        <f t="shared" si="1"/>
        <v>0</v>
      </c>
      <c r="I185" s="42">
        <v>775</v>
      </c>
      <c r="J185" s="76"/>
      <c r="K185" s="147"/>
      <c r="L185" s="76"/>
      <c r="M185" s="147"/>
      <c r="N185" s="147"/>
      <c r="O185" s="148"/>
      <c r="P185" s="148"/>
      <c r="Q185" s="149"/>
      <c r="R185" s="148"/>
      <c r="S185" s="148"/>
      <c r="T185" s="53">
        <v>1994</v>
      </c>
      <c r="U185" s="73" t="s">
        <v>56</v>
      </c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1:31" ht="12" customHeight="1">
      <c r="A186" s="34">
        <v>1994</v>
      </c>
      <c r="B186" s="73" t="s">
        <v>57</v>
      </c>
      <c r="C186" s="41">
        <v>0.08</v>
      </c>
      <c r="D186" s="42">
        <v>851610</v>
      </c>
      <c r="E186" s="42">
        <v>416585</v>
      </c>
      <c r="F186" s="41">
        <v>0</v>
      </c>
      <c r="G186" s="43">
        <v>19</v>
      </c>
      <c r="H186" s="43">
        <f t="shared" si="1"/>
        <v>0</v>
      </c>
      <c r="I186" s="42">
        <v>15819</v>
      </c>
      <c r="J186" s="76"/>
      <c r="K186" s="147"/>
      <c r="L186" s="76"/>
      <c r="M186" s="147"/>
      <c r="N186" s="147"/>
      <c r="O186" s="148"/>
      <c r="P186" s="148"/>
      <c r="Q186" s="149"/>
      <c r="R186" s="148"/>
      <c r="S186" s="148"/>
      <c r="T186" s="53">
        <v>1994</v>
      </c>
      <c r="U186" s="73" t="s">
        <v>57</v>
      </c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1:31" ht="12" customHeight="1">
      <c r="A187" s="34">
        <v>1994</v>
      </c>
      <c r="B187" s="73" t="s">
        <v>26</v>
      </c>
      <c r="C187" s="41">
        <v>0</v>
      </c>
      <c r="D187" s="42">
        <v>1410576</v>
      </c>
      <c r="E187" s="42">
        <v>333000</v>
      </c>
      <c r="F187" s="41">
        <v>0</v>
      </c>
      <c r="G187" s="43">
        <v>9.63</v>
      </c>
      <c r="H187" s="43">
        <f t="shared" si="1"/>
        <v>0</v>
      </c>
      <c r="I187" s="42">
        <v>975</v>
      </c>
      <c r="J187" s="76"/>
      <c r="K187" s="147"/>
      <c r="L187" s="76"/>
      <c r="M187" s="147"/>
      <c r="N187" s="147"/>
      <c r="O187" s="148"/>
      <c r="P187" s="148"/>
      <c r="Q187" s="149"/>
      <c r="R187" s="148"/>
      <c r="S187" s="148"/>
      <c r="T187" s="53">
        <v>1994</v>
      </c>
      <c r="U187" s="73" t="s">
        <v>26</v>
      </c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1:31" ht="12" customHeight="1">
      <c r="A188" s="34">
        <v>1994</v>
      </c>
      <c r="B188" s="73" t="s">
        <v>27</v>
      </c>
      <c r="C188" s="41">
        <v>0</v>
      </c>
      <c r="D188" s="42">
        <v>801100</v>
      </c>
      <c r="E188" s="42">
        <v>123000</v>
      </c>
      <c r="F188" s="41">
        <v>0</v>
      </c>
      <c r="G188" s="43">
        <v>9.96</v>
      </c>
      <c r="H188" s="43">
        <f t="shared" si="1"/>
        <v>0</v>
      </c>
      <c r="I188" s="42">
        <v>143</v>
      </c>
      <c r="J188" s="76"/>
      <c r="K188" s="147"/>
      <c r="L188" s="76"/>
      <c r="M188" s="147"/>
      <c r="N188" s="147"/>
      <c r="O188" s="148"/>
      <c r="P188" s="148"/>
      <c r="Q188" s="149"/>
      <c r="R188" s="148"/>
      <c r="S188" s="148"/>
      <c r="T188" s="53">
        <v>1994</v>
      </c>
      <c r="U188" s="73" t="s">
        <v>27</v>
      </c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1:31" ht="12" customHeight="1">
      <c r="A189" s="34">
        <v>1994</v>
      </c>
      <c r="B189" s="73" t="s">
        <v>28</v>
      </c>
      <c r="C189" s="41">
        <v>0</v>
      </c>
      <c r="D189" s="42">
        <v>2512709</v>
      </c>
      <c r="E189" s="42">
        <v>15000</v>
      </c>
      <c r="F189" s="41">
        <v>0</v>
      </c>
      <c r="G189" s="43">
        <v>5.95</v>
      </c>
      <c r="H189" s="43">
        <f t="shared" si="1"/>
        <v>0</v>
      </c>
      <c r="I189" s="42">
        <v>9</v>
      </c>
      <c r="J189" s="76"/>
      <c r="K189" s="147"/>
      <c r="L189" s="76"/>
      <c r="M189" s="147"/>
      <c r="N189" s="147"/>
      <c r="O189" s="148"/>
      <c r="P189" s="148"/>
      <c r="Q189" s="149"/>
      <c r="R189" s="148"/>
      <c r="S189" s="148"/>
      <c r="T189" s="53">
        <v>1994</v>
      </c>
      <c r="U189" s="73" t="s">
        <v>28</v>
      </c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1:31" ht="12" customHeight="1">
      <c r="A190" s="34">
        <v>1994</v>
      </c>
      <c r="B190" s="73" t="s">
        <v>31</v>
      </c>
      <c r="C190" s="41">
        <v>0.01</v>
      </c>
      <c r="D190" s="42">
        <v>1199776</v>
      </c>
      <c r="E190" s="42">
        <v>307080</v>
      </c>
      <c r="F190" s="41">
        <v>0</v>
      </c>
      <c r="G190" s="43">
        <v>5.53</v>
      </c>
      <c r="H190" s="43">
        <f aca="true" t="shared" si="2" ref="H190:H234">G190*F190</f>
        <v>0</v>
      </c>
      <c r="I190" s="42">
        <v>2395</v>
      </c>
      <c r="J190" s="76"/>
      <c r="K190" s="147"/>
      <c r="L190" s="76"/>
      <c r="M190" s="147"/>
      <c r="N190" s="147"/>
      <c r="O190" s="148"/>
      <c r="P190" s="148"/>
      <c r="Q190" s="149"/>
      <c r="R190" s="148"/>
      <c r="S190" s="148"/>
      <c r="T190" s="53">
        <v>1994</v>
      </c>
      <c r="U190" s="73" t="s">
        <v>31</v>
      </c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1:31" ht="12" customHeight="1">
      <c r="A191" s="65">
        <v>1993</v>
      </c>
      <c r="B191" s="73" t="s">
        <v>63</v>
      </c>
      <c r="G191" s="43"/>
      <c r="H191" s="43"/>
      <c r="J191" s="76">
        <v>6.88</v>
      </c>
      <c r="K191" s="147">
        <v>12977268</v>
      </c>
      <c r="L191" s="76">
        <v>1.29</v>
      </c>
      <c r="M191" s="147">
        <f>L191*480</f>
        <v>619.2</v>
      </c>
      <c r="N191" s="147">
        <v>1150495</v>
      </c>
      <c r="O191" s="148">
        <v>331343032</v>
      </c>
      <c r="P191" s="149">
        <f>O191/K191</f>
        <v>25.532572186996525</v>
      </c>
      <c r="Q191" s="149">
        <v>45.21</v>
      </c>
      <c r="R191" s="148">
        <f>Q191*K191</f>
        <v>586702286.28</v>
      </c>
      <c r="S191" s="148">
        <f>R191+O191</f>
        <v>918045318.28</v>
      </c>
      <c r="T191" s="65">
        <v>1993</v>
      </c>
      <c r="U191" s="73" t="s">
        <v>62</v>
      </c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1:31" ht="12" customHeight="1">
      <c r="A192" s="65">
        <v>1993</v>
      </c>
      <c r="B192" s="73" t="s">
        <v>41</v>
      </c>
      <c r="C192" s="41">
        <v>1.88</v>
      </c>
      <c r="D192" s="42">
        <v>6763590</v>
      </c>
      <c r="E192" s="42">
        <v>5608440</v>
      </c>
      <c r="F192" s="41">
        <v>1.9</v>
      </c>
      <c r="G192" s="75">
        <v>4.91</v>
      </c>
      <c r="H192" s="75">
        <f t="shared" si="2"/>
        <v>9.329</v>
      </c>
      <c r="I192" s="42">
        <v>314226</v>
      </c>
      <c r="J192" s="76"/>
      <c r="K192" s="147"/>
      <c r="L192" s="150"/>
      <c r="M192" s="147"/>
      <c r="N192" s="147"/>
      <c r="O192" s="148"/>
      <c r="P192" s="149"/>
      <c r="Q192" s="149"/>
      <c r="R192" s="148"/>
      <c r="S192" s="148"/>
      <c r="T192" s="80">
        <v>1993</v>
      </c>
      <c r="U192" s="73" t="s">
        <v>41</v>
      </c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1:31" ht="12" customHeight="1">
      <c r="A193" s="65">
        <v>1993</v>
      </c>
      <c r="B193" s="73" t="s">
        <v>48</v>
      </c>
      <c r="C193" s="41">
        <v>1.56</v>
      </c>
      <c r="D193" s="42">
        <v>9486457</v>
      </c>
      <c r="E193" s="42">
        <v>6560980</v>
      </c>
      <c r="F193" s="41">
        <v>1.8</v>
      </c>
      <c r="G193" s="43">
        <v>9.42</v>
      </c>
      <c r="H193" s="43">
        <f t="shared" si="2"/>
        <v>16.956</v>
      </c>
      <c r="I193" s="42">
        <v>260846</v>
      </c>
      <c r="J193" s="76"/>
      <c r="K193" s="147"/>
      <c r="L193" s="76"/>
      <c r="M193" s="147"/>
      <c r="N193" s="147"/>
      <c r="O193" s="148"/>
      <c r="P193" s="148"/>
      <c r="Q193" s="149"/>
      <c r="R193" s="148"/>
      <c r="S193" s="148"/>
      <c r="T193" s="50">
        <v>1993</v>
      </c>
      <c r="U193" s="73" t="s">
        <v>48</v>
      </c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1:31" ht="12" customHeight="1">
      <c r="A194" s="65">
        <v>1993</v>
      </c>
      <c r="B194" s="73" t="s">
        <v>49</v>
      </c>
      <c r="C194" s="41">
        <v>0.07</v>
      </c>
      <c r="D194" s="42">
        <v>3448695</v>
      </c>
      <c r="E194" s="42">
        <v>1210866</v>
      </c>
      <c r="F194" s="41">
        <v>0.1</v>
      </c>
      <c r="G194" s="43">
        <v>4.61</v>
      </c>
      <c r="H194" s="43">
        <f t="shared" si="2"/>
        <v>0.4610000000000001</v>
      </c>
      <c r="I194" s="42">
        <v>11332</v>
      </c>
      <c r="J194" s="76"/>
      <c r="K194" s="147"/>
      <c r="L194" s="76"/>
      <c r="M194" s="151"/>
      <c r="N194" s="147"/>
      <c r="O194" s="149"/>
      <c r="P194" s="148"/>
      <c r="Q194" s="149"/>
      <c r="R194" s="148"/>
      <c r="S194" s="148"/>
      <c r="T194" s="50">
        <v>1993</v>
      </c>
      <c r="U194" s="73" t="s">
        <v>49</v>
      </c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1:31" s="35" customFormat="1" ht="12" customHeight="1">
      <c r="A195" s="65">
        <v>1993</v>
      </c>
      <c r="B195" s="73" t="s">
        <v>50</v>
      </c>
      <c r="C195" s="41">
        <v>0.88</v>
      </c>
      <c r="D195" s="42">
        <v>6124117</v>
      </c>
      <c r="E195" s="42">
        <v>2644302</v>
      </c>
      <c r="F195" s="41">
        <v>0.3</v>
      </c>
      <c r="G195" s="43">
        <v>7.14</v>
      </c>
      <c r="H195" s="43">
        <f t="shared" si="2"/>
        <v>2.142</v>
      </c>
      <c r="I195" s="42">
        <v>146413</v>
      </c>
      <c r="J195" s="76"/>
      <c r="K195" s="147"/>
      <c r="L195" s="76"/>
      <c r="M195" s="147"/>
      <c r="N195" s="147"/>
      <c r="O195" s="148"/>
      <c r="P195" s="148"/>
      <c r="Q195" s="149"/>
      <c r="R195" s="148"/>
      <c r="S195" s="148"/>
      <c r="T195" s="50">
        <v>1993</v>
      </c>
      <c r="U195" s="73" t="s">
        <v>50</v>
      </c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1:31" s="35" customFormat="1" ht="12" customHeight="1">
      <c r="A196" s="65">
        <v>1993</v>
      </c>
      <c r="B196" s="73" t="s">
        <v>21</v>
      </c>
      <c r="C196" s="41">
        <v>0</v>
      </c>
      <c r="D196" s="42">
        <v>254250</v>
      </c>
      <c r="E196" s="42">
        <v>29870</v>
      </c>
      <c r="F196" s="41">
        <v>0</v>
      </c>
      <c r="G196" s="43">
        <v>11.77</v>
      </c>
      <c r="H196" s="43">
        <f t="shared" si="2"/>
        <v>0</v>
      </c>
      <c r="I196" s="42">
        <v>640</v>
      </c>
      <c r="J196" s="76"/>
      <c r="K196" s="147"/>
      <c r="L196" s="76"/>
      <c r="M196" s="147"/>
      <c r="N196" s="147"/>
      <c r="O196" s="148"/>
      <c r="P196" s="148"/>
      <c r="Q196" s="149"/>
      <c r="R196" s="148"/>
      <c r="S196" s="148"/>
      <c r="T196" s="50">
        <v>1993</v>
      </c>
      <c r="U196" s="73" t="s">
        <v>21</v>
      </c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1:31" ht="12" customHeight="1">
      <c r="A197" s="65">
        <v>1993</v>
      </c>
      <c r="B197" s="73" t="s">
        <v>22</v>
      </c>
      <c r="C197" s="41">
        <v>0.02</v>
      </c>
      <c r="D197" s="42">
        <v>414070</v>
      </c>
      <c r="E197" s="42">
        <v>52800</v>
      </c>
      <c r="F197" s="41">
        <v>0</v>
      </c>
      <c r="G197" s="43">
        <v>7.74</v>
      </c>
      <c r="H197" s="43">
        <f t="shared" si="2"/>
        <v>0</v>
      </c>
      <c r="I197" s="42">
        <v>4086</v>
      </c>
      <c r="J197" s="76"/>
      <c r="K197" s="147"/>
      <c r="L197" s="76"/>
      <c r="M197" s="151"/>
      <c r="N197" s="147"/>
      <c r="O197" s="148"/>
      <c r="P197" s="148"/>
      <c r="Q197" s="149"/>
      <c r="R197" s="148"/>
      <c r="S197" s="148"/>
      <c r="T197" s="50">
        <v>1993</v>
      </c>
      <c r="U197" s="73" t="s">
        <v>22</v>
      </c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1:31" ht="12" customHeight="1">
      <c r="A198" s="65">
        <v>1993</v>
      </c>
      <c r="B198" s="73" t="s">
        <v>51</v>
      </c>
      <c r="C198" s="41">
        <v>0.34</v>
      </c>
      <c r="D198" s="42">
        <v>2630752</v>
      </c>
      <c r="E198" s="42">
        <v>902255</v>
      </c>
      <c r="F198" s="41">
        <v>0.1</v>
      </c>
      <c r="G198" s="43">
        <v>13.76</v>
      </c>
      <c r="H198" s="43">
        <f t="shared" si="2"/>
        <v>1.3760000000000001</v>
      </c>
      <c r="I198" s="42">
        <v>57111</v>
      </c>
      <c r="J198" s="76"/>
      <c r="K198" s="147"/>
      <c r="L198" s="76"/>
      <c r="M198" s="147"/>
      <c r="N198" s="147"/>
      <c r="O198" s="148"/>
      <c r="P198" s="148"/>
      <c r="Q198" s="149"/>
      <c r="R198" s="148"/>
      <c r="S198" s="148"/>
      <c r="T198" s="50">
        <v>1993</v>
      </c>
      <c r="U198" s="73" t="s">
        <v>51</v>
      </c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1:31" ht="12" customHeight="1">
      <c r="A199" s="65">
        <v>1993</v>
      </c>
      <c r="B199" s="73" t="s">
        <v>23</v>
      </c>
      <c r="C199" s="41">
        <v>0.88</v>
      </c>
      <c r="D199" s="42">
        <v>10693240</v>
      </c>
      <c r="E199" s="42">
        <v>7327397</v>
      </c>
      <c r="F199" s="41">
        <v>0.8</v>
      </c>
      <c r="G199" s="43">
        <v>6.76</v>
      </c>
      <c r="H199" s="43">
        <f t="shared" si="2"/>
        <v>5.408</v>
      </c>
      <c r="I199" s="42">
        <v>147815</v>
      </c>
      <c r="J199" s="76"/>
      <c r="K199" s="147"/>
      <c r="L199" s="76"/>
      <c r="M199" s="147"/>
      <c r="N199" s="147"/>
      <c r="O199" s="148"/>
      <c r="P199" s="148"/>
      <c r="Q199" s="149"/>
      <c r="R199" s="148"/>
      <c r="S199" s="148"/>
      <c r="T199" s="50">
        <v>1993</v>
      </c>
      <c r="U199" s="73" t="s">
        <v>23</v>
      </c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1:31" ht="12" customHeight="1">
      <c r="A200" s="65">
        <v>1993</v>
      </c>
      <c r="B200" s="73" t="s">
        <v>52</v>
      </c>
      <c r="C200" s="41">
        <v>0.57</v>
      </c>
      <c r="D200" s="42">
        <v>3483658</v>
      </c>
      <c r="E200" s="42">
        <v>1722250</v>
      </c>
      <c r="F200" s="41">
        <v>0.3</v>
      </c>
      <c r="G200" s="43">
        <v>12.31</v>
      </c>
      <c r="H200" s="43">
        <f t="shared" si="2"/>
        <v>3.693</v>
      </c>
      <c r="I200" s="42">
        <v>94521</v>
      </c>
      <c r="J200" s="76"/>
      <c r="K200" s="147"/>
      <c r="L200" s="76"/>
      <c r="M200" s="147"/>
      <c r="N200" s="147"/>
      <c r="O200" s="148"/>
      <c r="P200" s="148"/>
      <c r="Q200" s="149"/>
      <c r="R200" s="148"/>
      <c r="S200" s="148"/>
      <c r="T200" s="50">
        <v>1993</v>
      </c>
      <c r="U200" s="73" t="s">
        <v>52</v>
      </c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1:31" ht="12" customHeight="1">
      <c r="A201" s="65">
        <v>1993</v>
      </c>
      <c r="B201" s="73" t="s">
        <v>53</v>
      </c>
      <c r="C201" s="41">
        <v>0.09</v>
      </c>
      <c r="D201" s="42">
        <v>1382250</v>
      </c>
      <c r="E201" s="42">
        <v>554900</v>
      </c>
      <c r="F201" s="41">
        <v>0.1</v>
      </c>
      <c r="G201" s="43">
        <v>10.48</v>
      </c>
      <c r="H201" s="43">
        <f t="shared" si="2"/>
        <v>1.048</v>
      </c>
      <c r="I201" s="42">
        <v>14427</v>
      </c>
      <c r="J201" s="76"/>
      <c r="K201" s="147"/>
      <c r="L201" s="76"/>
      <c r="M201" s="147"/>
      <c r="N201" s="147"/>
      <c r="O201" s="148"/>
      <c r="P201" s="148"/>
      <c r="Q201" s="149"/>
      <c r="R201" s="148"/>
      <c r="S201" s="148"/>
      <c r="T201" s="50">
        <v>1993</v>
      </c>
      <c r="U201" s="73" t="s">
        <v>53</v>
      </c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1:21" ht="12" customHeight="1">
      <c r="A202" s="66">
        <v>1993</v>
      </c>
      <c r="B202" s="73" t="s">
        <v>59</v>
      </c>
      <c r="C202" s="41">
        <f>SUM(C200:C201)/2</f>
        <v>0.32999999999999996</v>
      </c>
      <c r="D202" s="42">
        <f>SUM(D200:D201)</f>
        <v>4865908</v>
      </c>
      <c r="E202" s="42">
        <f>SUM(E200:E201)</f>
        <v>2277150</v>
      </c>
      <c r="F202" s="41">
        <f>SUM(F200:F201)/2</f>
        <v>0.2</v>
      </c>
      <c r="G202" s="43">
        <f>SUM(G200:G201)/2</f>
        <v>11.395</v>
      </c>
      <c r="H202" s="43">
        <f>SUM(H200:H201)/2</f>
        <v>2.3705</v>
      </c>
      <c r="I202" s="42">
        <f>SUM(I200:I201)</f>
        <v>108948</v>
      </c>
      <c r="J202" s="77"/>
      <c r="K202" s="147"/>
      <c r="L202" s="76"/>
      <c r="M202" s="77"/>
      <c r="N202" s="147"/>
      <c r="O202" s="77"/>
      <c r="P202" s="77"/>
      <c r="Q202" s="77"/>
      <c r="R202" s="77"/>
      <c r="S202" s="77"/>
      <c r="T202" s="62">
        <v>1993</v>
      </c>
      <c r="U202" s="73" t="s">
        <v>59</v>
      </c>
    </row>
    <row r="203" spans="1:31" ht="12" customHeight="1">
      <c r="A203" s="65">
        <v>1993</v>
      </c>
      <c r="B203" s="73" t="s">
        <v>54</v>
      </c>
      <c r="C203" s="41">
        <v>0.01</v>
      </c>
      <c r="D203" s="42">
        <v>289350</v>
      </c>
      <c r="E203" s="42">
        <v>199050</v>
      </c>
      <c r="F203" s="41">
        <v>0</v>
      </c>
      <c r="G203" s="43">
        <v>5.93</v>
      </c>
      <c r="H203" s="43">
        <f t="shared" si="2"/>
        <v>0</v>
      </c>
      <c r="I203" s="42">
        <v>945</v>
      </c>
      <c r="J203" s="76"/>
      <c r="K203" s="147"/>
      <c r="L203" s="76"/>
      <c r="M203" s="147"/>
      <c r="N203" s="147"/>
      <c r="O203" s="148"/>
      <c r="P203" s="148"/>
      <c r="Q203" s="149"/>
      <c r="R203" s="148"/>
      <c r="S203" s="148"/>
      <c r="T203" s="50">
        <v>1993</v>
      </c>
      <c r="U203" s="73" t="s">
        <v>54</v>
      </c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1:31" ht="12" customHeight="1">
      <c r="A204" s="65">
        <v>1993</v>
      </c>
      <c r="B204" s="73" t="s">
        <v>24</v>
      </c>
      <c r="C204" s="41">
        <v>0.02</v>
      </c>
      <c r="D204" s="42">
        <v>1789992</v>
      </c>
      <c r="E204" s="42">
        <v>183584</v>
      </c>
      <c r="F204" s="41">
        <v>0</v>
      </c>
      <c r="G204" s="43">
        <v>5.07</v>
      </c>
      <c r="H204" s="43">
        <f t="shared" si="2"/>
        <v>0</v>
      </c>
      <c r="I204" s="42">
        <v>2637</v>
      </c>
      <c r="J204" s="76"/>
      <c r="K204" s="147"/>
      <c r="L204" s="76"/>
      <c r="M204" s="147"/>
      <c r="N204" s="147"/>
      <c r="O204" s="148"/>
      <c r="P204" s="148"/>
      <c r="Q204" s="149"/>
      <c r="R204" s="148"/>
      <c r="S204" s="148"/>
      <c r="T204" s="50">
        <v>1993</v>
      </c>
      <c r="U204" s="73" t="s">
        <v>24</v>
      </c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1:31" ht="12" customHeight="1">
      <c r="A205" s="65">
        <v>1993</v>
      </c>
      <c r="B205" s="73" t="s">
        <v>25</v>
      </c>
      <c r="C205" s="41">
        <v>0</v>
      </c>
      <c r="D205" s="42">
        <v>217500</v>
      </c>
      <c r="E205" s="42">
        <v>30075</v>
      </c>
      <c r="F205" s="41">
        <v>0</v>
      </c>
      <c r="G205" s="43">
        <v>5.09</v>
      </c>
      <c r="H205" s="43">
        <f t="shared" si="2"/>
        <v>0</v>
      </c>
      <c r="I205" s="42">
        <v>18</v>
      </c>
      <c r="J205" s="76"/>
      <c r="K205" s="147"/>
      <c r="L205" s="76"/>
      <c r="M205" s="147"/>
      <c r="N205" s="147"/>
      <c r="O205" s="148"/>
      <c r="P205" s="148"/>
      <c r="Q205" s="149"/>
      <c r="R205" s="148"/>
      <c r="S205" s="148"/>
      <c r="T205" s="50">
        <v>1993</v>
      </c>
      <c r="U205" s="73" t="s">
        <v>25</v>
      </c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1:31" ht="12" customHeight="1">
      <c r="A206" s="65">
        <v>1993</v>
      </c>
      <c r="B206" s="73" t="s">
        <v>55</v>
      </c>
      <c r="C206" s="41">
        <v>0</v>
      </c>
      <c r="D206" s="42">
        <v>276800</v>
      </c>
      <c r="E206" s="42">
        <v>41630</v>
      </c>
      <c r="F206" s="41">
        <v>0</v>
      </c>
      <c r="G206" s="43">
        <v>11.59</v>
      </c>
      <c r="H206" s="43">
        <f t="shared" si="2"/>
        <v>0</v>
      </c>
      <c r="I206" s="42">
        <v>809</v>
      </c>
      <c r="J206" s="76"/>
      <c r="K206" s="147"/>
      <c r="L206" s="76"/>
      <c r="M206" s="147"/>
      <c r="N206" s="147"/>
      <c r="O206" s="148"/>
      <c r="P206" s="148"/>
      <c r="Q206" s="149"/>
      <c r="R206" s="148"/>
      <c r="S206" s="148"/>
      <c r="T206" s="50">
        <v>1993</v>
      </c>
      <c r="U206" s="73" t="s">
        <v>55</v>
      </c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1:31" ht="12" customHeight="1">
      <c r="A207" s="65">
        <v>1993</v>
      </c>
      <c r="B207" s="73" t="s">
        <v>1</v>
      </c>
      <c r="C207" s="41">
        <v>0.3</v>
      </c>
      <c r="D207" s="42">
        <v>9083474</v>
      </c>
      <c r="E207" s="42">
        <v>3006776</v>
      </c>
      <c r="F207" s="41">
        <v>0.3</v>
      </c>
      <c r="G207" s="43">
        <v>8.49</v>
      </c>
      <c r="H207" s="43">
        <f t="shared" si="2"/>
        <v>2.547</v>
      </c>
      <c r="I207" s="42">
        <v>49885</v>
      </c>
      <c r="J207" s="76"/>
      <c r="K207" s="147"/>
      <c r="L207" s="76"/>
      <c r="M207" s="147"/>
      <c r="N207" s="147"/>
      <c r="O207" s="148"/>
      <c r="P207" s="148"/>
      <c r="Q207" s="149"/>
      <c r="R207" s="148"/>
      <c r="S207" s="148"/>
      <c r="T207" s="50">
        <v>1993</v>
      </c>
      <c r="U207" s="73" t="s">
        <v>1</v>
      </c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1:31" ht="12" customHeight="1">
      <c r="A208" s="65">
        <v>1993</v>
      </c>
      <c r="B208" s="73" t="s">
        <v>56</v>
      </c>
      <c r="C208" s="41">
        <v>0</v>
      </c>
      <c r="D208" s="42">
        <v>1872942</v>
      </c>
      <c r="E208" s="42">
        <v>187184</v>
      </c>
      <c r="F208" s="41">
        <v>0</v>
      </c>
      <c r="G208" s="43">
        <v>5.95</v>
      </c>
      <c r="H208" s="43">
        <f t="shared" si="2"/>
        <v>0</v>
      </c>
      <c r="I208" s="42">
        <v>297</v>
      </c>
      <c r="J208" s="76"/>
      <c r="K208" s="147"/>
      <c r="L208" s="76"/>
      <c r="M208" s="147"/>
      <c r="N208" s="147"/>
      <c r="O208" s="148"/>
      <c r="P208" s="148"/>
      <c r="Q208" s="149"/>
      <c r="R208" s="148"/>
      <c r="S208" s="148"/>
      <c r="T208" s="50">
        <v>1993</v>
      </c>
      <c r="U208" s="73" t="s">
        <v>56</v>
      </c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1:31" ht="12" customHeight="1">
      <c r="A209" s="65">
        <v>1993</v>
      </c>
      <c r="B209" s="73" t="s">
        <v>57</v>
      </c>
      <c r="C209" s="41">
        <v>0.21</v>
      </c>
      <c r="D209" s="42">
        <v>696000</v>
      </c>
      <c r="E209" s="42">
        <v>298760</v>
      </c>
      <c r="F209" s="41">
        <v>0.1</v>
      </c>
      <c r="G209" s="43">
        <v>20.16</v>
      </c>
      <c r="H209" s="43">
        <f t="shared" si="2"/>
        <v>2.016</v>
      </c>
      <c r="I209" s="42">
        <v>35251</v>
      </c>
      <c r="J209" s="76"/>
      <c r="K209" s="147"/>
      <c r="L209" s="76"/>
      <c r="M209" s="147"/>
      <c r="N209" s="147"/>
      <c r="O209" s="148"/>
      <c r="P209" s="148"/>
      <c r="Q209" s="149"/>
      <c r="R209" s="148"/>
      <c r="S209" s="148"/>
      <c r="T209" s="50">
        <v>1993</v>
      </c>
      <c r="U209" s="73" t="s">
        <v>57</v>
      </c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1:31" ht="12" customHeight="1">
      <c r="A210" s="65">
        <v>1993</v>
      </c>
      <c r="B210" s="73" t="s">
        <v>26</v>
      </c>
      <c r="C210" s="41">
        <v>0.02</v>
      </c>
      <c r="D210" s="42">
        <v>1542342</v>
      </c>
      <c r="E210" s="42">
        <v>391900</v>
      </c>
      <c r="F210" s="41">
        <v>0</v>
      </c>
      <c r="G210" s="43">
        <v>10.36</v>
      </c>
      <c r="H210" s="43">
        <f t="shared" si="2"/>
        <v>0</v>
      </c>
      <c r="I210" s="42">
        <v>3818</v>
      </c>
      <c r="J210" s="76"/>
      <c r="K210" s="147"/>
      <c r="L210" s="76"/>
      <c r="M210" s="147"/>
      <c r="N210" s="147"/>
      <c r="O210" s="148"/>
      <c r="P210" s="148"/>
      <c r="Q210" s="149"/>
      <c r="R210" s="148"/>
      <c r="S210" s="148"/>
      <c r="T210" s="50">
        <v>1993</v>
      </c>
      <c r="U210" s="73" t="s">
        <v>26</v>
      </c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1:31" ht="12" customHeight="1">
      <c r="A211" s="65">
        <v>1993</v>
      </c>
      <c r="B211" s="73" t="s">
        <v>27</v>
      </c>
      <c r="C211" s="41">
        <v>0.02</v>
      </c>
      <c r="D211" s="42">
        <v>1564900</v>
      </c>
      <c r="E211" s="42">
        <v>313200</v>
      </c>
      <c r="F211" s="41">
        <v>0</v>
      </c>
      <c r="G211" s="43">
        <v>7.02</v>
      </c>
      <c r="H211" s="43">
        <f t="shared" si="2"/>
        <v>0</v>
      </c>
      <c r="I211" s="42">
        <v>4012</v>
      </c>
      <c r="J211" s="76"/>
      <c r="K211" s="147"/>
      <c r="L211" s="76"/>
      <c r="M211" s="147"/>
      <c r="N211" s="147"/>
      <c r="O211" s="148"/>
      <c r="P211" s="148"/>
      <c r="Q211" s="149"/>
      <c r="R211" s="148"/>
      <c r="S211" s="148"/>
      <c r="T211" s="50">
        <v>1993</v>
      </c>
      <c r="U211" s="73" t="s">
        <v>27</v>
      </c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1:31" ht="12" customHeight="1">
      <c r="A212" s="65">
        <v>1993</v>
      </c>
      <c r="B212" s="73" t="s">
        <v>28</v>
      </c>
      <c r="C212" s="41">
        <v>0.01</v>
      </c>
      <c r="D212" s="42">
        <v>3206442</v>
      </c>
      <c r="E212" s="42">
        <v>155175</v>
      </c>
      <c r="F212" s="41">
        <v>0</v>
      </c>
      <c r="G212" s="43">
        <v>20.79</v>
      </c>
      <c r="H212" s="43">
        <f t="shared" si="2"/>
        <v>0</v>
      </c>
      <c r="I212" s="42">
        <v>1406</v>
      </c>
      <c r="J212" s="76"/>
      <c r="K212" s="147"/>
      <c r="L212" s="76"/>
      <c r="M212" s="147"/>
      <c r="N212" s="147"/>
      <c r="O212" s="148"/>
      <c r="P212" s="148"/>
      <c r="Q212" s="149"/>
      <c r="R212" s="148"/>
      <c r="S212" s="148"/>
      <c r="T212" s="50">
        <v>1993</v>
      </c>
      <c r="U212" s="73" t="s">
        <v>28</v>
      </c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1:31" ht="12" customHeight="1">
      <c r="A213" s="34">
        <v>1992</v>
      </c>
      <c r="B213" s="73" t="s">
        <v>63</v>
      </c>
      <c r="G213" s="43"/>
      <c r="H213" s="43"/>
      <c r="J213" s="76">
        <v>7.94</v>
      </c>
      <c r="K213" s="147">
        <v>10941356</v>
      </c>
      <c r="L213" s="76">
        <v>1.43</v>
      </c>
      <c r="M213" s="147">
        <f>L213*480</f>
        <v>686.4</v>
      </c>
      <c r="N213" s="147">
        <v>1240554</v>
      </c>
      <c r="O213" s="148">
        <v>357278851</v>
      </c>
      <c r="P213" s="149">
        <f>O213/K213</f>
        <v>32.653982833572</v>
      </c>
      <c r="Q213" s="149">
        <v>46.72</v>
      </c>
      <c r="R213" s="148">
        <f>Q213*K213</f>
        <v>511180152.32</v>
      </c>
      <c r="S213" s="148">
        <f>R213+O213</f>
        <v>868459003.3199999</v>
      </c>
      <c r="T213" s="34">
        <v>1992</v>
      </c>
      <c r="U213" s="73" t="s">
        <v>62</v>
      </c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1:31" ht="12" customHeight="1">
      <c r="A214" s="34">
        <v>1992</v>
      </c>
      <c r="B214" s="73" t="s">
        <v>41</v>
      </c>
      <c r="C214" s="41">
        <v>2.16</v>
      </c>
      <c r="D214" s="42">
        <v>6172956</v>
      </c>
      <c r="E214" s="42">
        <v>4776928</v>
      </c>
      <c r="F214" s="41">
        <v>1.8</v>
      </c>
      <c r="G214" s="75">
        <v>5.38</v>
      </c>
      <c r="H214" s="75">
        <f t="shared" si="2"/>
        <v>9.684</v>
      </c>
      <c r="I214" s="42">
        <v>336584</v>
      </c>
      <c r="J214" s="76"/>
      <c r="K214" s="147"/>
      <c r="L214" s="150"/>
      <c r="M214" s="147"/>
      <c r="N214" s="147"/>
      <c r="O214" s="148"/>
      <c r="P214" s="149"/>
      <c r="Q214" s="149"/>
      <c r="R214" s="148"/>
      <c r="S214" s="148"/>
      <c r="T214" s="81">
        <v>1992</v>
      </c>
      <c r="U214" s="73" t="s">
        <v>41</v>
      </c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1:31" ht="12" customHeight="1">
      <c r="A215" s="34">
        <v>1992</v>
      </c>
      <c r="B215" s="73" t="s">
        <v>48</v>
      </c>
      <c r="C215" s="41">
        <v>2.25</v>
      </c>
      <c r="D215" s="42">
        <v>8225356</v>
      </c>
      <c r="E215" s="42">
        <v>5917902</v>
      </c>
      <c r="F215" s="41">
        <v>2.2</v>
      </c>
      <c r="G215" s="43">
        <v>9.28</v>
      </c>
      <c r="H215" s="43">
        <f t="shared" si="2"/>
        <v>20.416</v>
      </c>
      <c r="I215" s="42">
        <v>350897</v>
      </c>
      <c r="J215" s="76"/>
      <c r="K215" s="147"/>
      <c r="L215" s="76"/>
      <c r="M215" s="147"/>
      <c r="N215" s="147"/>
      <c r="O215" s="148"/>
      <c r="P215" s="148"/>
      <c r="Q215" s="149"/>
      <c r="R215" s="148"/>
      <c r="S215" s="148"/>
      <c r="T215" s="53">
        <v>1992</v>
      </c>
      <c r="U215" s="73" t="s">
        <v>48</v>
      </c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1:31" ht="12" customHeight="1">
      <c r="A216" s="34">
        <v>1992</v>
      </c>
      <c r="B216" s="73" t="s">
        <v>49</v>
      </c>
      <c r="C216" s="41">
        <v>0.12</v>
      </c>
      <c r="D216" s="42">
        <v>3553066</v>
      </c>
      <c r="E216" s="42">
        <v>1631844</v>
      </c>
      <c r="F216" s="41">
        <v>0.2</v>
      </c>
      <c r="G216" s="43">
        <v>4.19</v>
      </c>
      <c r="H216" s="43">
        <f t="shared" si="2"/>
        <v>0.8380000000000001</v>
      </c>
      <c r="I216" s="42">
        <v>18217</v>
      </c>
      <c r="J216" s="76"/>
      <c r="K216" s="147"/>
      <c r="L216" s="76"/>
      <c r="M216" s="151"/>
      <c r="N216" s="147"/>
      <c r="O216" s="149"/>
      <c r="P216" s="148"/>
      <c r="Q216" s="149"/>
      <c r="R216" s="148"/>
      <c r="S216" s="148"/>
      <c r="T216" s="53">
        <v>1992</v>
      </c>
      <c r="U216" s="73" t="s">
        <v>49</v>
      </c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1:31" s="35" customFormat="1" ht="12" customHeight="1">
      <c r="A217" s="34">
        <v>1992</v>
      </c>
      <c r="B217" s="73" t="s">
        <v>50</v>
      </c>
      <c r="C217" s="41">
        <v>1.35</v>
      </c>
      <c r="D217" s="42">
        <v>5798060</v>
      </c>
      <c r="E217" s="42">
        <v>3231350</v>
      </c>
      <c r="F217" s="41">
        <v>0.4</v>
      </c>
      <c r="G217" s="43">
        <v>6.46</v>
      </c>
      <c r="H217" s="43">
        <f t="shared" si="2"/>
        <v>2.584</v>
      </c>
      <c r="I217" s="42">
        <v>210461</v>
      </c>
      <c r="J217" s="76"/>
      <c r="K217" s="147"/>
      <c r="L217" s="76"/>
      <c r="M217" s="147"/>
      <c r="N217" s="147"/>
      <c r="O217" s="148"/>
      <c r="P217" s="148"/>
      <c r="Q217" s="149"/>
      <c r="R217" s="148"/>
      <c r="S217" s="148"/>
      <c r="T217" s="53">
        <v>1992</v>
      </c>
      <c r="U217" s="73" t="s">
        <v>50</v>
      </c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1:31" s="35" customFormat="1" ht="12" customHeight="1">
      <c r="A218" s="34">
        <v>1992</v>
      </c>
      <c r="B218" s="73" t="s">
        <v>21</v>
      </c>
      <c r="C218" s="41">
        <v>0</v>
      </c>
      <c r="D218" s="42">
        <v>395100</v>
      </c>
      <c r="E218" s="42">
        <v>75000</v>
      </c>
      <c r="F218" s="41">
        <v>0</v>
      </c>
      <c r="G218" s="43">
        <v>11.18</v>
      </c>
      <c r="H218" s="43">
        <f t="shared" si="2"/>
        <v>0</v>
      </c>
      <c r="I218" s="42">
        <v>367</v>
      </c>
      <c r="J218" s="76"/>
      <c r="K218" s="147"/>
      <c r="L218" s="76"/>
      <c r="M218" s="147"/>
      <c r="N218" s="147"/>
      <c r="O218" s="148"/>
      <c r="P218" s="148"/>
      <c r="Q218" s="149"/>
      <c r="R218" s="148"/>
      <c r="S218" s="148"/>
      <c r="T218" s="53">
        <v>1992</v>
      </c>
      <c r="U218" s="73" t="s">
        <v>21</v>
      </c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  <row r="219" spans="1:31" ht="12" customHeight="1">
      <c r="A219" s="34">
        <v>1992</v>
      </c>
      <c r="B219" s="73" t="s">
        <v>22</v>
      </c>
      <c r="C219" s="41">
        <v>0.04</v>
      </c>
      <c r="D219" s="42">
        <v>480000</v>
      </c>
      <c r="E219" s="42">
        <v>160500</v>
      </c>
      <c r="F219" s="41">
        <v>0</v>
      </c>
      <c r="G219" s="43">
        <v>9.77</v>
      </c>
      <c r="H219" s="43">
        <f t="shared" si="2"/>
        <v>0</v>
      </c>
      <c r="I219" s="42">
        <v>6647</v>
      </c>
      <c r="J219" s="76"/>
      <c r="K219" s="147"/>
      <c r="L219" s="76"/>
      <c r="M219" s="151"/>
      <c r="N219" s="147"/>
      <c r="O219" s="148"/>
      <c r="P219" s="148"/>
      <c r="Q219" s="149"/>
      <c r="R219" s="148"/>
      <c r="S219" s="148"/>
      <c r="T219" s="53">
        <v>1992</v>
      </c>
      <c r="U219" s="73" t="s">
        <v>22</v>
      </c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</row>
    <row r="220" spans="1:31" ht="12" customHeight="1">
      <c r="A220" s="34">
        <v>1992</v>
      </c>
      <c r="B220" s="73" t="s">
        <v>51</v>
      </c>
      <c r="C220" s="41">
        <v>0.4</v>
      </c>
      <c r="D220" s="42">
        <v>3106415</v>
      </c>
      <c r="E220" s="42">
        <v>670120</v>
      </c>
      <c r="F220" s="41">
        <v>0.1</v>
      </c>
      <c r="G220" s="43">
        <v>10.02</v>
      </c>
      <c r="H220" s="43">
        <f t="shared" si="2"/>
        <v>1.002</v>
      </c>
      <c r="I220" s="42">
        <v>61863</v>
      </c>
      <c r="J220" s="76"/>
      <c r="K220" s="147"/>
      <c r="L220" s="76"/>
      <c r="M220" s="147"/>
      <c r="N220" s="147"/>
      <c r="O220" s="148"/>
      <c r="P220" s="148"/>
      <c r="Q220" s="149"/>
      <c r="R220" s="148"/>
      <c r="S220" s="148"/>
      <c r="T220" s="53">
        <v>1992</v>
      </c>
      <c r="U220" s="73" t="s">
        <v>51</v>
      </c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</row>
    <row r="221" spans="1:31" ht="12" customHeight="1">
      <c r="A221" s="34">
        <v>1992</v>
      </c>
      <c r="B221" s="73" t="s">
        <v>23</v>
      </c>
      <c r="C221" s="41">
        <v>0.4</v>
      </c>
      <c r="D221" s="42">
        <v>7620426</v>
      </c>
      <c r="E221" s="42">
        <v>5074321</v>
      </c>
      <c r="F221" s="41">
        <v>0.6</v>
      </c>
      <c r="G221" s="43">
        <v>7.28</v>
      </c>
      <c r="H221" s="43">
        <f t="shared" si="2"/>
        <v>4.368</v>
      </c>
      <c r="I221" s="42">
        <v>62348</v>
      </c>
      <c r="J221" s="76"/>
      <c r="K221" s="147"/>
      <c r="L221" s="76"/>
      <c r="M221" s="147"/>
      <c r="N221" s="147"/>
      <c r="O221" s="148"/>
      <c r="P221" s="148"/>
      <c r="Q221" s="149"/>
      <c r="R221" s="148"/>
      <c r="S221" s="148"/>
      <c r="T221" s="53">
        <v>1992</v>
      </c>
      <c r="U221" s="73" t="s">
        <v>23</v>
      </c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</row>
    <row r="222" spans="1:31" ht="12" customHeight="1">
      <c r="A222" s="34">
        <v>1992</v>
      </c>
      <c r="B222" s="73" t="s">
        <v>52</v>
      </c>
      <c r="C222" s="41">
        <v>0.01</v>
      </c>
      <c r="D222" s="42">
        <v>2468000</v>
      </c>
      <c r="E222" s="42">
        <v>307950</v>
      </c>
      <c r="F222" s="41">
        <v>0</v>
      </c>
      <c r="G222" s="43">
        <v>10.41</v>
      </c>
      <c r="H222" s="43">
        <f t="shared" si="2"/>
        <v>0</v>
      </c>
      <c r="I222" s="42">
        <v>1489</v>
      </c>
      <c r="J222" s="76"/>
      <c r="K222" s="147"/>
      <c r="L222" s="76"/>
      <c r="M222" s="147"/>
      <c r="N222" s="147"/>
      <c r="O222" s="148"/>
      <c r="P222" s="148"/>
      <c r="Q222" s="149"/>
      <c r="R222" s="148"/>
      <c r="S222" s="148"/>
      <c r="T222" s="53">
        <v>1992</v>
      </c>
      <c r="U222" s="73" t="s">
        <v>52</v>
      </c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</row>
    <row r="223" spans="1:31" ht="12" customHeight="1">
      <c r="A223" s="34">
        <v>1992</v>
      </c>
      <c r="B223" s="73" t="s">
        <v>53</v>
      </c>
      <c r="C223" s="41">
        <v>0.08</v>
      </c>
      <c r="D223" s="42">
        <v>2092300</v>
      </c>
      <c r="E223" s="42">
        <v>484300</v>
      </c>
      <c r="F223" s="41">
        <v>0</v>
      </c>
      <c r="G223" s="43">
        <v>10.37</v>
      </c>
      <c r="H223" s="43">
        <f t="shared" si="2"/>
        <v>0</v>
      </c>
      <c r="I223" s="42">
        <v>13042</v>
      </c>
      <c r="J223" s="76"/>
      <c r="K223" s="147"/>
      <c r="L223" s="76"/>
      <c r="M223" s="147"/>
      <c r="N223" s="147"/>
      <c r="O223" s="148"/>
      <c r="P223" s="148"/>
      <c r="Q223" s="149"/>
      <c r="R223" s="148"/>
      <c r="S223" s="148"/>
      <c r="T223" s="53">
        <v>1992</v>
      </c>
      <c r="U223" s="73" t="s">
        <v>53</v>
      </c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</row>
    <row r="224" spans="1:21" ht="12" customHeight="1">
      <c r="A224" s="64">
        <v>1992</v>
      </c>
      <c r="B224" s="73" t="s">
        <v>59</v>
      </c>
      <c r="C224" s="41">
        <f>SUM(C222:C223)/2</f>
        <v>0.045</v>
      </c>
      <c r="D224" s="42">
        <f>SUM(D222:D223)</f>
        <v>4560300</v>
      </c>
      <c r="E224" s="42">
        <f>SUM(E222:E223)</f>
        <v>792250</v>
      </c>
      <c r="F224" s="41">
        <f>SUM(F222:F223)/2</f>
        <v>0</v>
      </c>
      <c r="G224" s="43">
        <f>SUM(G222:G223)/2</f>
        <v>10.39</v>
      </c>
      <c r="H224" s="43">
        <f>SUM(H222:H223)/2</f>
        <v>0</v>
      </c>
      <c r="I224" s="42">
        <f>SUM(I222:I223)</f>
        <v>14531</v>
      </c>
      <c r="J224" s="77"/>
      <c r="K224" s="147"/>
      <c r="L224" s="76"/>
      <c r="M224" s="77"/>
      <c r="N224" s="147"/>
      <c r="O224" s="77"/>
      <c r="P224" s="77"/>
      <c r="Q224" s="77"/>
      <c r="R224" s="77"/>
      <c r="S224" s="77"/>
      <c r="T224" s="61">
        <v>1992</v>
      </c>
      <c r="U224" s="73" t="s">
        <v>59</v>
      </c>
    </row>
    <row r="225" spans="1:31" ht="12" customHeight="1">
      <c r="A225" s="34">
        <v>1992</v>
      </c>
      <c r="B225" s="73" t="s">
        <v>54</v>
      </c>
      <c r="C225" s="41">
        <v>0</v>
      </c>
      <c r="D225" s="42">
        <v>403700</v>
      </c>
      <c r="E225" s="42">
        <v>6000</v>
      </c>
      <c r="F225" s="41">
        <v>0</v>
      </c>
      <c r="G225" s="43">
        <v>6</v>
      </c>
      <c r="H225" s="43">
        <f t="shared" si="2"/>
        <v>0</v>
      </c>
      <c r="I225" s="42">
        <v>27</v>
      </c>
      <c r="J225" s="76"/>
      <c r="K225" s="147"/>
      <c r="L225" s="76"/>
      <c r="M225" s="147"/>
      <c r="N225" s="147"/>
      <c r="O225" s="148"/>
      <c r="P225" s="148"/>
      <c r="Q225" s="149"/>
      <c r="R225" s="148"/>
      <c r="S225" s="148"/>
      <c r="T225" s="53">
        <v>1992</v>
      </c>
      <c r="U225" s="73" t="s">
        <v>54</v>
      </c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</row>
    <row r="226" spans="1:31" ht="12" customHeight="1">
      <c r="A226" s="34">
        <v>1992</v>
      </c>
      <c r="B226" s="73" t="s">
        <v>24</v>
      </c>
      <c r="C226" s="41">
        <v>0.13</v>
      </c>
      <c r="D226" s="42">
        <v>3089650</v>
      </c>
      <c r="E226" s="42">
        <v>300900</v>
      </c>
      <c r="F226" s="41">
        <v>0</v>
      </c>
      <c r="G226" s="43">
        <v>8.19</v>
      </c>
      <c r="H226" s="43">
        <f t="shared" si="2"/>
        <v>0</v>
      </c>
      <c r="I226" s="42">
        <v>19549</v>
      </c>
      <c r="J226" s="76"/>
      <c r="K226" s="147"/>
      <c r="L226" s="76"/>
      <c r="M226" s="147"/>
      <c r="N226" s="147"/>
      <c r="O226" s="148"/>
      <c r="P226" s="148"/>
      <c r="Q226" s="149"/>
      <c r="R226" s="148"/>
      <c r="S226" s="148"/>
      <c r="T226" s="53">
        <v>1992</v>
      </c>
      <c r="U226" s="73" t="s">
        <v>24</v>
      </c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</row>
    <row r="227" spans="1:31" ht="12" customHeight="1">
      <c r="A227" s="34">
        <v>1992</v>
      </c>
      <c r="B227" s="73" t="s">
        <v>25</v>
      </c>
      <c r="C227" s="41">
        <v>0</v>
      </c>
      <c r="D227" s="42">
        <v>298500</v>
      </c>
      <c r="E227" s="42">
        <v>44140</v>
      </c>
      <c r="F227" s="41">
        <v>0</v>
      </c>
      <c r="G227" s="43">
        <v>6.22</v>
      </c>
      <c r="H227" s="43">
        <f t="shared" si="2"/>
        <v>0</v>
      </c>
      <c r="I227" s="42">
        <v>537</v>
      </c>
      <c r="J227" s="76"/>
      <c r="K227" s="147"/>
      <c r="L227" s="76"/>
      <c r="M227" s="147"/>
      <c r="N227" s="147"/>
      <c r="O227" s="148"/>
      <c r="P227" s="148"/>
      <c r="Q227" s="149"/>
      <c r="R227" s="148"/>
      <c r="S227" s="148"/>
      <c r="T227" s="53">
        <v>1992</v>
      </c>
      <c r="U227" s="73" t="s">
        <v>25</v>
      </c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</row>
    <row r="228" spans="1:31" ht="12" customHeight="1">
      <c r="A228" s="34">
        <v>1992</v>
      </c>
      <c r="B228" s="73" t="s">
        <v>55</v>
      </c>
      <c r="C228" s="41">
        <v>0</v>
      </c>
      <c r="D228" s="42">
        <v>111100</v>
      </c>
      <c r="E228" s="42">
        <v>0</v>
      </c>
      <c r="F228" s="41">
        <v>0</v>
      </c>
      <c r="G228" s="43">
        <v>0</v>
      </c>
      <c r="H228" s="43">
        <v>0</v>
      </c>
      <c r="I228" s="42">
        <v>0</v>
      </c>
      <c r="J228" s="76"/>
      <c r="K228" s="147"/>
      <c r="L228" s="76"/>
      <c r="M228" s="147"/>
      <c r="N228" s="147"/>
      <c r="O228" s="148"/>
      <c r="P228" s="148"/>
      <c r="Q228" s="149"/>
      <c r="R228" s="148"/>
      <c r="S228" s="148"/>
      <c r="T228" s="53">
        <v>1992</v>
      </c>
      <c r="U228" s="73" t="s">
        <v>55</v>
      </c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</row>
    <row r="229" spans="1:31" ht="12" customHeight="1">
      <c r="A229" s="34">
        <v>1992</v>
      </c>
      <c r="B229" s="73" t="s">
        <v>1</v>
      </c>
      <c r="C229" s="41">
        <v>0.4</v>
      </c>
      <c r="D229" s="42">
        <v>8274170</v>
      </c>
      <c r="E229" s="42">
        <v>2161340</v>
      </c>
      <c r="F229" s="41">
        <v>0.3</v>
      </c>
      <c r="G229" s="43">
        <v>8.55</v>
      </c>
      <c r="H229" s="43">
        <f t="shared" si="2"/>
        <v>2.565</v>
      </c>
      <c r="I229" s="42">
        <v>61743</v>
      </c>
      <c r="J229" s="76"/>
      <c r="K229" s="147"/>
      <c r="L229" s="76"/>
      <c r="M229" s="147"/>
      <c r="N229" s="147"/>
      <c r="O229" s="148"/>
      <c r="P229" s="148"/>
      <c r="Q229" s="149"/>
      <c r="R229" s="148"/>
      <c r="S229" s="148"/>
      <c r="T229" s="53">
        <v>1992</v>
      </c>
      <c r="U229" s="73" t="s">
        <v>1</v>
      </c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</row>
    <row r="230" spans="1:31" ht="12" customHeight="1">
      <c r="A230" s="34">
        <v>1992</v>
      </c>
      <c r="B230" s="73" t="s">
        <v>56</v>
      </c>
      <c r="C230" s="41">
        <v>0.01</v>
      </c>
      <c r="D230" s="42">
        <v>2378000</v>
      </c>
      <c r="E230" s="42">
        <v>401700</v>
      </c>
      <c r="F230" s="41">
        <v>0</v>
      </c>
      <c r="G230" s="43">
        <v>7.25</v>
      </c>
      <c r="H230" s="43">
        <f t="shared" si="2"/>
        <v>0</v>
      </c>
      <c r="I230" s="42">
        <v>1088</v>
      </c>
      <c r="J230" s="76"/>
      <c r="K230" s="147"/>
      <c r="L230" s="76"/>
      <c r="M230" s="147"/>
      <c r="N230" s="147"/>
      <c r="O230" s="148"/>
      <c r="P230" s="148"/>
      <c r="Q230" s="149"/>
      <c r="R230" s="148"/>
      <c r="S230" s="148"/>
      <c r="T230" s="53">
        <v>1992</v>
      </c>
      <c r="U230" s="73" t="s">
        <v>56</v>
      </c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</row>
    <row r="231" spans="1:31" ht="12" customHeight="1">
      <c r="A231" s="34">
        <v>1992</v>
      </c>
      <c r="B231" s="73" t="s">
        <v>57</v>
      </c>
      <c r="C231" s="41">
        <v>0.55</v>
      </c>
      <c r="D231" s="42">
        <v>760600</v>
      </c>
      <c r="E231" s="42">
        <v>425100</v>
      </c>
      <c r="F231" s="41">
        <v>0.2</v>
      </c>
      <c r="G231" s="43">
        <v>18.62</v>
      </c>
      <c r="H231" s="43">
        <f t="shared" si="2"/>
        <v>3.724</v>
      </c>
      <c r="I231" s="42">
        <v>86218</v>
      </c>
      <c r="J231" s="76"/>
      <c r="K231" s="147"/>
      <c r="L231" s="76"/>
      <c r="M231" s="147"/>
      <c r="N231" s="147"/>
      <c r="O231" s="148"/>
      <c r="P231" s="148"/>
      <c r="Q231" s="149"/>
      <c r="R231" s="148"/>
      <c r="S231" s="148"/>
      <c r="T231" s="53">
        <v>1992</v>
      </c>
      <c r="U231" s="73" t="s">
        <v>57</v>
      </c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</row>
    <row r="232" spans="1:31" ht="12" customHeight="1">
      <c r="A232" s="34">
        <v>1992</v>
      </c>
      <c r="B232" s="73" t="s">
        <v>26</v>
      </c>
      <c r="C232" s="41">
        <v>0.01</v>
      </c>
      <c r="D232" s="42">
        <v>635500</v>
      </c>
      <c r="E232" s="42">
        <v>77500</v>
      </c>
      <c r="F232" s="41">
        <v>0</v>
      </c>
      <c r="G232" s="43">
        <v>11.55</v>
      </c>
      <c r="H232" s="43">
        <f t="shared" si="2"/>
        <v>0</v>
      </c>
      <c r="I232" s="42">
        <v>988</v>
      </c>
      <c r="J232" s="76"/>
      <c r="K232" s="147"/>
      <c r="L232" s="76"/>
      <c r="M232" s="147"/>
      <c r="N232" s="147"/>
      <c r="O232" s="148"/>
      <c r="P232" s="148"/>
      <c r="Q232" s="149"/>
      <c r="R232" s="148"/>
      <c r="S232" s="148"/>
      <c r="T232" s="53">
        <v>1992</v>
      </c>
      <c r="U232" s="73" t="s">
        <v>26</v>
      </c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</row>
    <row r="233" spans="1:31" ht="12" customHeight="1">
      <c r="A233" s="34">
        <v>1992</v>
      </c>
      <c r="B233" s="73" t="s">
        <v>27</v>
      </c>
      <c r="C233" s="41">
        <v>0.03</v>
      </c>
      <c r="D233" s="42">
        <v>2094500</v>
      </c>
      <c r="E233" s="42">
        <v>323500</v>
      </c>
      <c r="F233" s="41">
        <v>0</v>
      </c>
      <c r="G233" s="43">
        <v>8.81</v>
      </c>
      <c r="H233" s="43">
        <f t="shared" si="2"/>
        <v>0</v>
      </c>
      <c r="I233" s="42">
        <v>4213</v>
      </c>
      <c r="J233" s="76"/>
      <c r="K233" s="147"/>
      <c r="L233" s="76"/>
      <c r="M233" s="147"/>
      <c r="N233" s="147"/>
      <c r="O233" s="148"/>
      <c r="P233" s="148"/>
      <c r="Q233" s="149"/>
      <c r="R233" s="148"/>
      <c r="S233" s="148"/>
      <c r="T233" s="53">
        <v>1992</v>
      </c>
      <c r="U233" s="73" t="s">
        <v>27</v>
      </c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</row>
    <row r="234" spans="1:31" ht="12" customHeight="1">
      <c r="A234" s="34">
        <v>1992</v>
      </c>
      <c r="B234" s="73" t="s">
        <v>28</v>
      </c>
      <c r="C234" s="41">
        <v>0.03</v>
      </c>
      <c r="D234" s="42">
        <v>1746000</v>
      </c>
      <c r="E234" s="42">
        <v>122500</v>
      </c>
      <c r="F234" s="41">
        <v>0</v>
      </c>
      <c r="G234" s="43">
        <v>2.27</v>
      </c>
      <c r="H234" s="43">
        <f t="shared" si="2"/>
        <v>0</v>
      </c>
      <c r="I234" s="42">
        <v>4276</v>
      </c>
      <c r="J234" s="76"/>
      <c r="K234" s="147"/>
      <c r="L234" s="76"/>
      <c r="M234" s="147"/>
      <c r="N234" s="147"/>
      <c r="O234" s="148"/>
      <c r="P234" s="148"/>
      <c r="Q234" s="149"/>
      <c r="R234" s="148"/>
      <c r="S234" s="148"/>
      <c r="T234" s="53">
        <v>1992</v>
      </c>
      <c r="U234" s="73" t="s">
        <v>28</v>
      </c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</row>
    <row r="235" spans="1:31" ht="12" customHeight="1">
      <c r="A235" s="65">
        <v>1991</v>
      </c>
      <c r="B235" s="73" t="s">
        <v>63</v>
      </c>
      <c r="G235" s="43"/>
      <c r="H235" s="43"/>
      <c r="J235" s="76">
        <v>5.63</v>
      </c>
      <c r="K235" s="147">
        <v>13022000</v>
      </c>
      <c r="L235" s="76">
        <v>1.38</v>
      </c>
      <c r="M235" s="147">
        <f>L235*480</f>
        <v>662.4</v>
      </c>
      <c r="N235" s="152">
        <v>1049648</v>
      </c>
      <c r="O235" s="148">
        <v>290847460</v>
      </c>
      <c r="P235" s="149">
        <f>O235/K235</f>
        <v>22.335083704500075</v>
      </c>
      <c r="Q235" s="149">
        <v>33.39</v>
      </c>
      <c r="R235" s="148">
        <f>Q235*K235</f>
        <v>434804580</v>
      </c>
      <c r="S235" s="148">
        <f>R235+O235</f>
        <v>725652040</v>
      </c>
      <c r="T235" s="65">
        <v>1991</v>
      </c>
      <c r="U235" s="73" t="s">
        <v>62</v>
      </c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</row>
    <row r="236" spans="1:31" ht="12" customHeight="1">
      <c r="A236" s="65">
        <v>1991</v>
      </c>
      <c r="B236" s="73" t="s">
        <v>41</v>
      </c>
      <c r="C236" s="41">
        <v>0.81</v>
      </c>
      <c r="D236" s="42">
        <v>6122852</v>
      </c>
      <c r="E236" s="42">
        <v>4114998</v>
      </c>
      <c r="F236" s="41">
        <v>0.7</v>
      </c>
      <c r="G236" s="75">
        <v>5.36</v>
      </c>
      <c r="H236" s="75">
        <f aca="true" t="shared" si="3" ref="H236:H245">G236*F236</f>
        <v>3.752</v>
      </c>
      <c r="I236" s="42">
        <v>146118</v>
      </c>
      <c r="J236" s="76"/>
      <c r="K236" s="147"/>
      <c r="L236" s="150"/>
      <c r="M236" s="147"/>
      <c r="N236" s="152"/>
      <c r="O236" s="148"/>
      <c r="P236" s="149"/>
      <c r="Q236" s="149"/>
      <c r="R236" s="148"/>
      <c r="S236" s="148"/>
      <c r="T236" s="80">
        <v>1991</v>
      </c>
      <c r="U236" s="73" t="s">
        <v>41</v>
      </c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</row>
    <row r="237" spans="1:31" ht="12" customHeight="1">
      <c r="A237" s="65">
        <v>1991</v>
      </c>
      <c r="B237" s="73" t="s">
        <v>48</v>
      </c>
      <c r="C237" s="41">
        <v>1.68</v>
      </c>
      <c r="D237" s="42">
        <v>11340862</v>
      </c>
      <c r="E237" s="42">
        <v>8218848</v>
      </c>
      <c r="F237" s="41">
        <v>1.6</v>
      </c>
      <c r="G237" s="43">
        <v>8.01</v>
      </c>
      <c r="H237" s="43">
        <f t="shared" si="3"/>
        <v>12.816</v>
      </c>
      <c r="I237" s="42">
        <v>300455</v>
      </c>
      <c r="J237" s="76"/>
      <c r="K237" s="147"/>
      <c r="L237" s="76"/>
      <c r="M237" s="147"/>
      <c r="N237" s="147"/>
      <c r="O237" s="148"/>
      <c r="P237" s="148"/>
      <c r="Q237" s="149"/>
      <c r="R237" s="148"/>
      <c r="S237" s="148"/>
      <c r="T237" s="50">
        <v>1991</v>
      </c>
      <c r="U237" s="73" t="s">
        <v>48</v>
      </c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</row>
    <row r="238" spans="1:31" ht="12" customHeight="1">
      <c r="A238" s="65">
        <v>1991</v>
      </c>
      <c r="B238" s="73" t="s">
        <v>49</v>
      </c>
      <c r="C238" s="41">
        <v>0.13</v>
      </c>
      <c r="D238" s="42">
        <v>4534082</v>
      </c>
      <c r="E238" s="42">
        <v>1674827</v>
      </c>
      <c r="F238" s="41">
        <v>0.2</v>
      </c>
      <c r="G238" s="43">
        <v>4.03</v>
      </c>
      <c r="H238" s="43">
        <f t="shared" si="3"/>
        <v>0.806</v>
      </c>
      <c r="I238" s="42">
        <v>23613</v>
      </c>
      <c r="J238" s="76"/>
      <c r="K238" s="147"/>
      <c r="L238" s="76"/>
      <c r="M238" s="151"/>
      <c r="N238" s="147"/>
      <c r="O238" s="149"/>
      <c r="P238" s="148"/>
      <c r="Q238" s="149"/>
      <c r="R238" s="148"/>
      <c r="S238" s="148"/>
      <c r="T238" s="50">
        <v>1991</v>
      </c>
      <c r="U238" s="73" t="s">
        <v>49</v>
      </c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</row>
    <row r="239" spans="1:31" s="35" customFormat="1" ht="12" customHeight="1">
      <c r="A239" s="65">
        <v>1991</v>
      </c>
      <c r="B239" s="73" t="s">
        <v>50</v>
      </c>
      <c r="C239" s="41">
        <v>0.47</v>
      </c>
      <c r="D239" s="42">
        <v>5109296</v>
      </c>
      <c r="E239" s="42">
        <v>2717558</v>
      </c>
      <c r="F239" s="41">
        <v>0.4</v>
      </c>
      <c r="G239" s="43">
        <v>4.84</v>
      </c>
      <c r="H239" s="43">
        <f t="shared" si="3"/>
        <v>1.936</v>
      </c>
      <c r="I239" s="42">
        <v>85073</v>
      </c>
      <c r="J239" s="76"/>
      <c r="K239" s="147"/>
      <c r="L239" s="76"/>
      <c r="M239" s="147"/>
      <c r="N239" s="147"/>
      <c r="O239" s="148"/>
      <c r="P239" s="148"/>
      <c r="Q239" s="149"/>
      <c r="R239" s="148"/>
      <c r="S239" s="148"/>
      <c r="T239" s="50">
        <v>1991</v>
      </c>
      <c r="U239" s="73" t="s">
        <v>50</v>
      </c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</row>
    <row r="240" spans="1:31" s="35" customFormat="1" ht="12" customHeight="1">
      <c r="A240" s="65">
        <v>1991</v>
      </c>
      <c r="B240" s="73" t="s">
        <v>21</v>
      </c>
      <c r="C240" s="41">
        <v>0</v>
      </c>
      <c r="D240" s="42">
        <v>315000</v>
      </c>
      <c r="E240" s="42">
        <v>120000</v>
      </c>
      <c r="F240" s="41">
        <v>0</v>
      </c>
      <c r="G240" s="43">
        <v>9.9</v>
      </c>
      <c r="H240" s="43">
        <f t="shared" si="3"/>
        <v>0</v>
      </c>
      <c r="I240" s="42">
        <v>367</v>
      </c>
      <c r="J240" s="76"/>
      <c r="K240" s="147"/>
      <c r="L240" s="76"/>
      <c r="M240" s="147"/>
      <c r="N240" s="147"/>
      <c r="O240" s="148"/>
      <c r="P240" s="148"/>
      <c r="Q240" s="149"/>
      <c r="R240" s="148"/>
      <c r="S240" s="148"/>
      <c r="T240" s="50">
        <v>1991</v>
      </c>
      <c r="U240" s="73" t="s">
        <v>21</v>
      </c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</row>
    <row r="241" spans="1:31" ht="12" customHeight="1">
      <c r="A241" s="65">
        <v>1991</v>
      </c>
      <c r="B241" s="73" t="s">
        <v>22</v>
      </c>
      <c r="C241" s="41">
        <v>0.08</v>
      </c>
      <c r="D241" s="42">
        <v>512000</v>
      </c>
      <c r="E241" s="42">
        <v>373300</v>
      </c>
      <c r="F241" s="41">
        <v>0.1</v>
      </c>
      <c r="G241" s="43">
        <v>9.77</v>
      </c>
      <c r="H241" s="43">
        <f t="shared" si="3"/>
        <v>0.977</v>
      </c>
      <c r="I241" s="42">
        <v>15019</v>
      </c>
      <c r="J241" s="76"/>
      <c r="K241" s="147"/>
      <c r="L241" s="76"/>
      <c r="M241" s="151"/>
      <c r="N241" s="147"/>
      <c r="O241" s="148"/>
      <c r="P241" s="148"/>
      <c r="Q241" s="149"/>
      <c r="R241" s="148"/>
      <c r="S241" s="148"/>
      <c r="T241" s="50">
        <v>1991</v>
      </c>
      <c r="U241" s="73" t="s">
        <v>22</v>
      </c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</row>
    <row r="242" spans="1:31" ht="12" customHeight="1">
      <c r="A242" s="65">
        <v>1991</v>
      </c>
      <c r="B242" s="73" t="s">
        <v>51</v>
      </c>
      <c r="C242" s="41">
        <v>0.08</v>
      </c>
      <c r="D242" s="42">
        <v>1816636</v>
      </c>
      <c r="E242" s="42">
        <v>769633</v>
      </c>
      <c r="F242" s="41">
        <v>0.1</v>
      </c>
      <c r="G242" s="43">
        <v>11.12</v>
      </c>
      <c r="H242" s="43">
        <f t="shared" si="3"/>
        <v>1.1119999999999999</v>
      </c>
      <c r="I242" s="42">
        <v>14396</v>
      </c>
      <c r="J242" s="76"/>
      <c r="K242" s="147"/>
      <c r="L242" s="76"/>
      <c r="M242" s="147"/>
      <c r="N242" s="147"/>
      <c r="O242" s="148"/>
      <c r="P242" s="148"/>
      <c r="Q242" s="149"/>
      <c r="R242" s="148"/>
      <c r="S242" s="148"/>
      <c r="T242" s="50">
        <v>1991</v>
      </c>
      <c r="U242" s="73" t="s">
        <v>51</v>
      </c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</row>
    <row r="243" spans="1:31" ht="12" customHeight="1">
      <c r="A243" s="65">
        <v>1991</v>
      </c>
      <c r="B243" s="73" t="s">
        <v>23</v>
      </c>
      <c r="C243" s="41">
        <v>0.13</v>
      </c>
      <c r="D243" s="42">
        <v>7035422</v>
      </c>
      <c r="E243" s="42">
        <v>3529410</v>
      </c>
      <c r="F243" s="41">
        <v>0.3</v>
      </c>
      <c r="G243" s="43">
        <v>4.91</v>
      </c>
      <c r="H243" s="43">
        <f t="shared" si="3"/>
        <v>1.473</v>
      </c>
      <c r="I243" s="42">
        <v>62348</v>
      </c>
      <c r="J243" s="76"/>
      <c r="K243" s="147"/>
      <c r="L243" s="76"/>
      <c r="M243" s="147"/>
      <c r="N243" s="147"/>
      <c r="O243" s="148"/>
      <c r="P243" s="148"/>
      <c r="Q243" s="149"/>
      <c r="R243" s="148"/>
      <c r="S243" s="148"/>
      <c r="T243" s="50">
        <v>1991</v>
      </c>
      <c r="U243" s="73" t="s">
        <v>23</v>
      </c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</row>
    <row r="244" spans="1:31" ht="12" customHeight="1">
      <c r="A244" s="65">
        <v>1991</v>
      </c>
      <c r="B244" s="73" t="s">
        <v>52</v>
      </c>
      <c r="C244" s="41">
        <v>0.02</v>
      </c>
      <c r="D244" s="42">
        <v>2305900</v>
      </c>
      <c r="E244" s="42">
        <v>472000</v>
      </c>
      <c r="F244" s="41">
        <v>0.1</v>
      </c>
      <c r="G244" s="43">
        <v>9.79</v>
      </c>
      <c r="H244" s="43">
        <f t="shared" si="3"/>
        <v>0.979</v>
      </c>
      <c r="I244" s="42">
        <v>3657</v>
      </c>
      <c r="J244" s="76"/>
      <c r="K244" s="147"/>
      <c r="L244" s="76"/>
      <c r="M244" s="147"/>
      <c r="N244" s="147"/>
      <c r="O244" s="148"/>
      <c r="P244" s="148"/>
      <c r="Q244" s="149"/>
      <c r="R244" s="148"/>
      <c r="S244" s="148"/>
      <c r="T244" s="50">
        <v>1991</v>
      </c>
      <c r="U244" s="73" t="s">
        <v>52</v>
      </c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</row>
    <row r="245" spans="1:31" ht="12" customHeight="1">
      <c r="A245" s="65">
        <v>1991</v>
      </c>
      <c r="B245" s="73" t="s">
        <v>53</v>
      </c>
      <c r="C245" s="41">
        <v>0.03</v>
      </c>
      <c r="D245" s="42">
        <v>1805976</v>
      </c>
      <c r="E245" s="42">
        <v>383380</v>
      </c>
      <c r="F245" s="41">
        <v>0</v>
      </c>
      <c r="G245" s="43">
        <v>7.47</v>
      </c>
      <c r="H245" s="43">
        <f t="shared" si="3"/>
        <v>0</v>
      </c>
      <c r="I245" s="42">
        <v>5033</v>
      </c>
      <c r="J245" s="76"/>
      <c r="K245" s="147"/>
      <c r="L245" s="76"/>
      <c r="M245" s="147"/>
      <c r="N245" s="147"/>
      <c r="O245" s="148"/>
      <c r="P245" s="148"/>
      <c r="Q245" s="149"/>
      <c r="R245" s="148"/>
      <c r="S245" s="148"/>
      <c r="T245" s="50">
        <v>1991</v>
      </c>
      <c r="U245" s="73" t="s">
        <v>53</v>
      </c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</row>
    <row r="246" spans="1:21" ht="12" customHeight="1">
      <c r="A246" s="66">
        <v>1991</v>
      </c>
      <c r="B246" s="73" t="s">
        <v>59</v>
      </c>
      <c r="C246" s="41">
        <f>SUM(C244:C245)/2</f>
        <v>0.025</v>
      </c>
      <c r="D246" s="42">
        <f>SUM(D244:D245)</f>
        <v>4111876</v>
      </c>
      <c r="E246" s="42">
        <f>SUM(E244:E245)</f>
        <v>855380</v>
      </c>
      <c r="F246" s="41">
        <f>SUM(F244:F245)/2</f>
        <v>0.05</v>
      </c>
      <c r="G246" s="43">
        <f>SUM(G244:G245)/2</f>
        <v>8.629999999999999</v>
      </c>
      <c r="H246" s="43">
        <f>SUM(H244:H245)/2</f>
        <v>0.4895</v>
      </c>
      <c r="I246" s="42">
        <f>SUM(I244:I245)</f>
        <v>8690</v>
      </c>
      <c r="J246" s="77"/>
      <c r="K246" s="147"/>
      <c r="L246" s="76"/>
      <c r="M246" s="77"/>
      <c r="N246" s="147"/>
      <c r="O246" s="77"/>
      <c r="P246" s="77"/>
      <c r="Q246" s="77"/>
      <c r="R246" s="77"/>
      <c r="S246" s="77"/>
      <c r="T246" s="62">
        <v>1991</v>
      </c>
      <c r="U246" s="73" t="s">
        <v>59</v>
      </c>
    </row>
    <row r="247" spans="1:31" ht="12" customHeight="1">
      <c r="A247" s="65">
        <v>1991</v>
      </c>
      <c r="B247" s="73" t="s">
        <v>38</v>
      </c>
      <c r="C247" s="41">
        <v>0.08</v>
      </c>
      <c r="D247" s="42">
        <v>3018233</v>
      </c>
      <c r="E247" s="42">
        <v>841400</v>
      </c>
      <c r="F247" s="41">
        <v>0.1</v>
      </c>
      <c r="G247" s="43">
        <v>10.39</v>
      </c>
      <c r="H247" s="43">
        <v>0</v>
      </c>
      <c r="I247" s="42">
        <v>13844</v>
      </c>
      <c r="J247" s="76"/>
      <c r="K247" s="147"/>
      <c r="L247" s="76"/>
      <c r="M247" s="147"/>
      <c r="N247" s="147"/>
      <c r="O247" s="148"/>
      <c r="P247" s="148"/>
      <c r="Q247" s="149"/>
      <c r="R247" s="148"/>
      <c r="S247" s="148"/>
      <c r="T247" s="50">
        <v>1991</v>
      </c>
      <c r="U247" s="73" t="s">
        <v>38</v>
      </c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</row>
    <row r="248" spans="1:31" ht="12" customHeight="1">
      <c r="A248" s="65">
        <v>1991</v>
      </c>
      <c r="B248" s="73" t="s">
        <v>1</v>
      </c>
      <c r="C248" s="41">
        <v>2.01</v>
      </c>
      <c r="D248" s="42">
        <v>10067992</v>
      </c>
      <c r="E248" s="42">
        <v>5611800</v>
      </c>
      <c r="F248" s="41">
        <v>0.9</v>
      </c>
      <c r="G248" s="43">
        <v>7.85</v>
      </c>
      <c r="H248" s="43">
        <f>G248*F248</f>
        <v>7.0649999999999995</v>
      </c>
      <c r="I248" s="42">
        <v>360209</v>
      </c>
      <c r="J248" s="76"/>
      <c r="K248" s="147"/>
      <c r="L248" s="76"/>
      <c r="M248" s="147"/>
      <c r="N248" s="147"/>
      <c r="O248" s="148"/>
      <c r="P248" s="148"/>
      <c r="Q248" s="149"/>
      <c r="R248" s="148"/>
      <c r="S248" s="148"/>
      <c r="T248" s="50">
        <v>1991</v>
      </c>
      <c r="U248" s="73" t="s">
        <v>1</v>
      </c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</row>
    <row r="249" spans="1:31" ht="12" customHeight="1">
      <c r="A249" s="65">
        <v>1991</v>
      </c>
      <c r="B249" s="73" t="s">
        <v>39</v>
      </c>
      <c r="C249" s="41">
        <v>0.11</v>
      </c>
      <c r="D249" s="42">
        <v>1584990</v>
      </c>
      <c r="E249" s="42">
        <v>435087</v>
      </c>
      <c r="F249" s="41">
        <v>0.1</v>
      </c>
      <c r="G249" s="43">
        <v>12.02</v>
      </c>
      <c r="H249" s="43">
        <f>G249*F249</f>
        <v>1.202</v>
      </c>
      <c r="I249" s="42">
        <v>19404</v>
      </c>
      <c r="J249" s="76"/>
      <c r="K249" s="147"/>
      <c r="L249" s="76"/>
      <c r="M249" s="147"/>
      <c r="N249" s="147"/>
      <c r="O249" s="148"/>
      <c r="P249" s="148"/>
      <c r="Q249" s="149"/>
      <c r="R249" s="148"/>
      <c r="S249" s="148"/>
      <c r="T249" s="50">
        <v>1991</v>
      </c>
      <c r="U249" s="73" t="s">
        <v>39</v>
      </c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</row>
    <row r="250" spans="1:31" ht="12" customHeight="1">
      <c r="A250" s="65">
        <v>1991</v>
      </c>
      <c r="B250" s="73" t="s">
        <v>28</v>
      </c>
      <c r="C250" s="41">
        <v>0</v>
      </c>
      <c r="D250" s="42">
        <v>2339276</v>
      </c>
      <c r="E250" s="42">
        <v>85000</v>
      </c>
      <c r="F250" s="41">
        <v>0</v>
      </c>
      <c r="G250" s="43">
        <v>7.88</v>
      </c>
      <c r="H250" s="43">
        <f>G250*F250</f>
        <v>0</v>
      </c>
      <c r="I250" s="42">
        <v>112</v>
      </c>
      <c r="J250" s="76"/>
      <c r="K250" s="147"/>
      <c r="L250" s="76"/>
      <c r="M250" s="147"/>
      <c r="N250" s="147"/>
      <c r="O250" s="148"/>
      <c r="P250" s="148"/>
      <c r="Q250" s="149"/>
      <c r="R250" s="148"/>
      <c r="S250" s="148"/>
      <c r="T250" s="50">
        <v>1991</v>
      </c>
      <c r="U250" s="73" t="s">
        <v>28</v>
      </c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</row>
    <row r="251" spans="1:31" ht="12" customHeight="1">
      <c r="A251" s="34">
        <v>1990</v>
      </c>
      <c r="B251" s="73" t="s">
        <v>63</v>
      </c>
      <c r="G251" s="43"/>
      <c r="H251" s="43"/>
      <c r="J251" s="76">
        <v>6.41</v>
      </c>
      <c r="K251" s="147">
        <v>11526338</v>
      </c>
      <c r="L251" s="76">
        <v>1.28</v>
      </c>
      <c r="M251" s="147">
        <f>L251*480</f>
        <v>614.4</v>
      </c>
      <c r="N251" s="152">
        <v>947560</v>
      </c>
      <c r="O251" s="148">
        <v>272897105</v>
      </c>
      <c r="P251" s="149">
        <f>O251/K251</f>
        <v>23.675958921211578</v>
      </c>
      <c r="Q251" s="149">
        <v>30.66</v>
      </c>
      <c r="R251" s="148">
        <f>Q251*K251</f>
        <v>353397523.08</v>
      </c>
      <c r="S251" s="148">
        <f>R251+O251</f>
        <v>626294628.0799999</v>
      </c>
      <c r="T251" s="34">
        <v>1990</v>
      </c>
      <c r="U251" s="73" t="s">
        <v>62</v>
      </c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</row>
    <row r="252" spans="1:31" ht="12" customHeight="1">
      <c r="A252" s="34">
        <v>1990</v>
      </c>
      <c r="B252" s="73" t="s">
        <v>41</v>
      </c>
      <c r="C252" s="41">
        <v>0.6</v>
      </c>
      <c r="D252" s="42">
        <v>4887400</v>
      </c>
      <c r="E252" s="42">
        <v>2413058</v>
      </c>
      <c r="F252" s="41">
        <v>0.6</v>
      </c>
      <c r="G252" s="75">
        <v>4.99</v>
      </c>
      <c r="H252" s="75">
        <f aca="true" t="shared" si="4" ref="H252:H261">G252*F252</f>
        <v>2.994</v>
      </c>
      <c r="I252" s="42">
        <v>88293</v>
      </c>
      <c r="J252" s="76"/>
      <c r="K252" s="147"/>
      <c r="L252" s="150"/>
      <c r="M252" s="147"/>
      <c r="N252" s="152"/>
      <c r="O252" s="148"/>
      <c r="P252" s="149"/>
      <c r="Q252" s="149"/>
      <c r="R252" s="148"/>
      <c r="S252" s="148"/>
      <c r="T252" s="81">
        <v>1990</v>
      </c>
      <c r="U252" s="73" t="s">
        <v>41</v>
      </c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</row>
    <row r="253" spans="1:31" ht="12" customHeight="1">
      <c r="A253" s="34">
        <v>1990</v>
      </c>
      <c r="B253" s="73" t="s">
        <v>48</v>
      </c>
      <c r="C253" s="41">
        <v>1.73</v>
      </c>
      <c r="D253" s="42">
        <v>9532942</v>
      </c>
      <c r="E253" s="42">
        <v>6063315</v>
      </c>
      <c r="F253" s="41">
        <v>1.6</v>
      </c>
      <c r="G253" s="43">
        <v>7.43</v>
      </c>
      <c r="H253" s="43">
        <f t="shared" si="4"/>
        <v>11.888</v>
      </c>
      <c r="I253" s="42">
        <v>255423</v>
      </c>
      <c r="J253" s="76"/>
      <c r="K253" s="147"/>
      <c r="L253" s="76"/>
      <c r="M253" s="147"/>
      <c r="N253" s="147"/>
      <c r="O253" s="148"/>
      <c r="P253" s="148"/>
      <c r="Q253" s="149"/>
      <c r="R253" s="148"/>
      <c r="S253" s="148"/>
      <c r="T253" s="53">
        <v>1990</v>
      </c>
      <c r="U253" s="73" t="s">
        <v>48</v>
      </c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</row>
    <row r="254" spans="1:31" ht="12" customHeight="1">
      <c r="A254" s="34">
        <v>1990</v>
      </c>
      <c r="B254" s="73" t="s">
        <v>49</v>
      </c>
      <c r="C254" s="41">
        <v>0.1</v>
      </c>
      <c r="D254" s="42">
        <v>4256045</v>
      </c>
      <c r="E254" s="42">
        <v>1006502</v>
      </c>
      <c r="F254" s="41">
        <v>0.1</v>
      </c>
      <c r="G254" s="43">
        <v>3.38</v>
      </c>
      <c r="H254" s="43">
        <f t="shared" si="4"/>
        <v>0.338</v>
      </c>
      <c r="I254" s="42">
        <v>14736</v>
      </c>
      <c r="J254" s="76"/>
      <c r="K254" s="147"/>
      <c r="L254" s="76"/>
      <c r="M254" s="151"/>
      <c r="N254" s="147"/>
      <c r="O254" s="149"/>
      <c r="P254" s="148"/>
      <c r="Q254" s="149"/>
      <c r="R254" s="148"/>
      <c r="S254" s="148"/>
      <c r="T254" s="53">
        <v>1990</v>
      </c>
      <c r="U254" s="73" t="s">
        <v>49</v>
      </c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</row>
    <row r="255" spans="1:31" s="35" customFormat="1" ht="12" customHeight="1">
      <c r="A255" s="34">
        <v>1990</v>
      </c>
      <c r="B255" s="73" t="s">
        <v>50</v>
      </c>
      <c r="C255" s="41">
        <v>0.91</v>
      </c>
      <c r="D255" s="42">
        <v>4584872</v>
      </c>
      <c r="E255" s="42">
        <v>2228908</v>
      </c>
      <c r="F255" s="41">
        <v>0.3</v>
      </c>
      <c r="G255" s="43">
        <v>6.32</v>
      </c>
      <c r="H255" s="43">
        <f t="shared" si="4"/>
        <v>1.896</v>
      </c>
      <c r="I255" s="42">
        <v>135097</v>
      </c>
      <c r="J255" s="76"/>
      <c r="K255" s="147"/>
      <c r="L255" s="76"/>
      <c r="M255" s="147"/>
      <c r="N255" s="147"/>
      <c r="O255" s="148"/>
      <c r="P255" s="148"/>
      <c r="Q255" s="149"/>
      <c r="R255" s="148"/>
      <c r="S255" s="148"/>
      <c r="T255" s="53">
        <v>1990</v>
      </c>
      <c r="U255" s="73" t="s">
        <v>50</v>
      </c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</row>
    <row r="256" spans="1:31" s="35" customFormat="1" ht="12" customHeight="1">
      <c r="A256" s="34">
        <v>1990</v>
      </c>
      <c r="B256" s="73" t="s">
        <v>21</v>
      </c>
      <c r="C256" s="41">
        <v>0</v>
      </c>
      <c r="D256" s="42">
        <v>217750</v>
      </c>
      <c r="E256" s="42">
        <v>110550</v>
      </c>
      <c r="F256" s="41">
        <v>0</v>
      </c>
      <c r="G256" s="43">
        <v>9</v>
      </c>
      <c r="H256" s="43">
        <f t="shared" si="4"/>
        <v>0</v>
      </c>
      <c r="I256" s="42">
        <v>255</v>
      </c>
      <c r="J256" s="76"/>
      <c r="K256" s="147"/>
      <c r="L256" s="76"/>
      <c r="M256" s="147"/>
      <c r="N256" s="147"/>
      <c r="O256" s="148"/>
      <c r="P256" s="148"/>
      <c r="Q256" s="149"/>
      <c r="R256" s="148"/>
      <c r="S256" s="148"/>
      <c r="T256" s="53">
        <v>1990</v>
      </c>
      <c r="U256" s="73" t="s">
        <v>21</v>
      </c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</row>
    <row r="257" spans="1:31" ht="12" customHeight="1">
      <c r="A257" s="34">
        <v>1990</v>
      </c>
      <c r="B257" s="73" t="s">
        <v>22</v>
      </c>
      <c r="C257" s="41">
        <v>0.33</v>
      </c>
      <c r="D257" s="42">
        <v>573280</v>
      </c>
      <c r="E257" s="42">
        <v>436280</v>
      </c>
      <c r="F257" s="41">
        <v>0.3</v>
      </c>
      <c r="G257" s="43">
        <v>9.9</v>
      </c>
      <c r="H257" s="43">
        <f t="shared" si="4"/>
        <v>2.97</v>
      </c>
      <c r="I257" s="42">
        <v>48878</v>
      </c>
      <c r="J257" s="76"/>
      <c r="K257" s="147"/>
      <c r="L257" s="76"/>
      <c r="M257" s="151"/>
      <c r="N257" s="147"/>
      <c r="O257" s="148"/>
      <c r="P257" s="148"/>
      <c r="Q257" s="149"/>
      <c r="R257" s="148"/>
      <c r="S257" s="148"/>
      <c r="T257" s="53">
        <v>1990</v>
      </c>
      <c r="U257" s="73" t="s">
        <v>22</v>
      </c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</row>
    <row r="258" spans="1:31" ht="12" customHeight="1">
      <c r="A258" s="34">
        <v>1990</v>
      </c>
      <c r="B258" s="73" t="s">
        <v>51</v>
      </c>
      <c r="C258" s="41">
        <v>1.24</v>
      </c>
      <c r="D258" s="42">
        <v>2792391</v>
      </c>
      <c r="E258" s="42">
        <v>1420521</v>
      </c>
      <c r="F258" s="41">
        <v>0.2</v>
      </c>
      <c r="G258" s="43">
        <v>15.4</v>
      </c>
      <c r="H258" s="43">
        <f t="shared" si="4"/>
        <v>3.08</v>
      </c>
      <c r="I258" s="42">
        <v>183143</v>
      </c>
      <c r="J258" s="76"/>
      <c r="K258" s="147"/>
      <c r="L258" s="76"/>
      <c r="M258" s="147"/>
      <c r="N258" s="147"/>
      <c r="O258" s="148"/>
      <c r="P258" s="148"/>
      <c r="Q258" s="149"/>
      <c r="R258" s="148"/>
      <c r="S258" s="148"/>
      <c r="T258" s="53">
        <v>1990</v>
      </c>
      <c r="U258" s="73" t="s">
        <v>51</v>
      </c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</row>
    <row r="259" spans="1:31" ht="12" customHeight="1">
      <c r="A259" s="34">
        <v>1990</v>
      </c>
      <c r="B259" s="73" t="s">
        <v>23</v>
      </c>
      <c r="C259" s="41">
        <v>0.34</v>
      </c>
      <c r="D259" s="42">
        <v>8176557</v>
      </c>
      <c r="E259" s="42">
        <v>3870154</v>
      </c>
      <c r="F259" s="41">
        <v>0.4</v>
      </c>
      <c r="G259" s="43">
        <v>4.83</v>
      </c>
      <c r="H259" s="43">
        <f t="shared" si="4"/>
        <v>1.9320000000000002</v>
      </c>
      <c r="I259" s="42">
        <v>50010</v>
      </c>
      <c r="J259" s="76"/>
      <c r="K259" s="147"/>
      <c r="L259" s="76"/>
      <c r="M259" s="147"/>
      <c r="N259" s="147"/>
      <c r="O259" s="148"/>
      <c r="P259" s="148"/>
      <c r="Q259" s="149"/>
      <c r="R259" s="148"/>
      <c r="S259" s="148"/>
      <c r="T259" s="53">
        <v>1990</v>
      </c>
      <c r="U259" s="73" t="s">
        <v>23</v>
      </c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</row>
    <row r="260" spans="1:31" ht="12" customHeight="1">
      <c r="A260" s="34">
        <v>1990</v>
      </c>
      <c r="B260" s="73" t="s">
        <v>52</v>
      </c>
      <c r="C260" s="41">
        <v>0.29</v>
      </c>
      <c r="D260" s="42">
        <v>1630700</v>
      </c>
      <c r="E260" s="42">
        <v>803975</v>
      </c>
      <c r="F260" s="41">
        <v>0.2</v>
      </c>
      <c r="G260" s="43">
        <v>10.44</v>
      </c>
      <c r="H260" s="43">
        <f t="shared" si="4"/>
        <v>2.088</v>
      </c>
      <c r="I260" s="42">
        <v>43318</v>
      </c>
      <c r="J260" s="76"/>
      <c r="K260" s="147"/>
      <c r="L260" s="76"/>
      <c r="M260" s="147"/>
      <c r="N260" s="147"/>
      <c r="O260" s="148"/>
      <c r="P260" s="148"/>
      <c r="Q260" s="149"/>
      <c r="R260" s="148"/>
      <c r="S260" s="148"/>
      <c r="T260" s="53">
        <v>1990</v>
      </c>
      <c r="U260" s="73" t="s">
        <v>52</v>
      </c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</row>
    <row r="261" spans="1:31" ht="12" customHeight="1">
      <c r="A261" s="34">
        <v>1990</v>
      </c>
      <c r="B261" s="73" t="s">
        <v>53</v>
      </c>
      <c r="C261" s="41">
        <v>0.07</v>
      </c>
      <c r="D261" s="42">
        <v>847630</v>
      </c>
      <c r="E261" s="42">
        <v>319195</v>
      </c>
      <c r="F261" s="41">
        <v>0</v>
      </c>
      <c r="G261" s="43">
        <v>9.72</v>
      </c>
      <c r="H261" s="43">
        <f t="shared" si="4"/>
        <v>0</v>
      </c>
      <c r="I261" s="42">
        <v>9701</v>
      </c>
      <c r="J261" s="76"/>
      <c r="K261" s="147"/>
      <c r="L261" s="76"/>
      <c r="M261" s="147"/>
      <c r="N261" s="147"/>
      <c r="O261" s="148"/>
      <c r="P261" s="148"/>
      <c r="Q261" s="149"/>
      <c r="R261" s="148"/>
      <c r="S261" s="148"/>
      <c r="T261" s="53">
        <v>1990</v>
      </c>
      <c r="U261" s="73" t="s">
        <v>53</v>
      </c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</row>
    <row r="262" spans="1:21" ht="12" customHeight="1">
      <c r="A262" s="64">
        <v>1990</v>
      </c>
      <c r="B262" s="73" t="s">
        <v>59</v>
      </c>
      <c r="C262" s="41">
        <f>SUM(C260:C261)/2</f>
        <v>0.18</v>
      </c>
      <c r="D262" s="42">
        <f>SUM(D260:D261)</f>
        <v>2478330</v>
      </c>
      <c r="E262" s="42">
        <f>SUM(E260:E261)</f>
        <v>1123170</v>
      </c>
      <c r="F262" s="41">
        <f>SUM(F260:F261)/2</f>
        <v>0.1</v>
      </c>
      <c r="G262" s="43">
        <f>SUM(G260:G261)/2</f>
        <v>10.08</v>
      </c>
      <c r="H262" s="43">
        <f>SUM(H260:H261)/2</f>
        <v>1.044</v>
      </c>
      <c r="I262" s="42">
        <f>SUM(I260:I261)</f>
        <v>53019</v>
      </c>
      <c r="J262" s="77"/>
      <c r="K262" s="147"/>
      <c r="L262" s="76"/>
      <c r="M262" s="77"/>
      <c r="N262" s="147"/>
      <c r="O262" s="77"/>
      <c r="P262" s="77"/>
      <c r="Q262" s="77"/>
      <c r="R262" s="77"/>
      <c r="S262" s="77"/>
      <c r="T262" s="61">
        <v>1990</v>
      </c>
      <c r="U262" s="73" t="s">
        <v>59</v>
      </c>
    </row>
    <row r="263" spans="1:31" ht="12" customHeight="1">
      <c r="A263" s="34">
        <v>1990</v>
      </c>
      <c r="B263" s="73" t="s">
        <v>38</v>
      </c>
      <c r="C263" s="41">
        <v>0.07</v>
      </c>
      <c r="D263" s="42">
        <v>1660400</v>
      </c>
      <c r="E263" s="42">
        <v>779875</v>
      </c>
      <c r="F263" s="41">
        <v>0.1</v>
      </c>
      <c r="G263" s="43">
        <v>8.55</v>
      </c>
      <c r="H263" s="43">
        <v>0</v>
      </c>
      <c r="I263" s="42">
        <v>10424</v>
      </c>
      <c r="J263" s="76"/>
      <c r="K263" s="147"/>
      <c r="L263" s="76"/>
      <c r="M263" s="147"/>
      <c r="N263" s="147"/>
      <c r="O263" s="148"/>
      <c r="P263" s="148"/>
      <c r="Q263" s="149"/>
      <c r="R263" s="148"/>
      <c r="S263" s="148"/>
      <c r="T263" s="53">
        <v>1990</v>
      </c>
      <c r="U263" s="73" t="s">
        <v>38</v>
      </c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</row>
    <row r="264" spans="1:31" ht="12" customHeight="1">
      <c r="A264" s="34">
        <v>1990</v>
      </c>
      <c r="B264" s="73" t="s">
        <v>1</v>
      </c>
      <c r="C264" s="41">
        <v>0.64</v>
      </c>
      <c r="D264" s="42">
        <v>7577912</v>
      </c>
      <c r="E264" s="42">
        <v>3758969</v>
      </c>
      <c r="F264" s="41">
        <v>0.4</v>
      </c>
      <c r="G264" s="43">
        <v>5.66</v>
      </c>
      <c r="H264" s="43">
        <f>G264*F264</f>
        <v>2.2640000000000002</v>
      </c>
      <c r="I264" s="42">
        <v>95286</v>
      </c>
      <c r="J264" s="76"/>
      <c r="K264" s="147"/>
      <c r="L264" s="76"/>
      <c r="M264" s="147"/>
      <c r="N264" s="147"/>
      <c r="O264" s="148"/>
      <c r="P264" s="148"/>
      <c r="Q264" s="149"/>
      <c r="R264" s="148"/>
      <c r="S264" s="148"/>
      <c r="T264" s="53">
        <v>1990</v>
      </c>
      <c r="U264" s="73" t="s">
        <v>1</v>
      </c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</row>
    <row r="265" spans="1:31" ht="12" customHeight="1">
      <c r="A265" s="34">
        <v>1990</v>
      </c>
      <c r="B265" s="73" t="s">
        <v>39</v>
      </c>
      <c r="C265" s="41">
        <v>0.01</v>
      </c>
      <c r="D265" s="42">
        <v>158000</v>
      </c>
      <c r="E265" s="42">
        <v>80000</v>
      </c>
      <c r="F265" s="41">
        <v>0</v>
      </c>
      <c r="G265" s="43">
        <v>9.26</v>
      </c>
      <c r="H265" s="43">
        <f>G265*F265</f>
        <v>0</v>
      </c>
      <c r="I265" s="42">
        <v>1642</v>
      </c>
      <c r="J265" s="76"/>
      <c r="K265" s="147"/>
      <c r="L265" s="76"/>
      <c r="M265" s="147"/>
      <c r="N265" s="147"/>
      <c r="O265" s="148"/>
      <c r="P265" s="148"/>
      <c r="Q265" s="149"/>
      <c r="R265" s="148"/>
      <c r="S265" s="148"/>
      <c r="T265" s="53">
        <v>1990</v>
      </c>
      <c r="U265" s="73" t="s">
        <v>39</v>
      </c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</row>
    <row r="266" spans="1:31" ht="12" customHeight="1">
      <c r="A266" s="34">
        <v>1990</v>
      </c>
      <c r="B266" s="73" t="s">
        <v>28</v>
      </c>
      <c r="C266" s="41">
        <v>0.08</v>
      </c>
      <c r="D266" s="42">
        <v>3622692</v>
      </c>
      <c r="E266" s="42">
        <v>367478</v>
      </c>
      <c r="F266" s="41">
        <v>0</v>
      </c>
      <c r="G266" s="43">
        <v>7.99</v>
      </c>
      <c r="H266" s="43">
        <f>G266*F266</f>
        <v>0</v>
      </c>
      <c r="I266" s="42">
        <v>11354</v>
      </c>
      <c r="J266" s="76"/>
      <c r="K266" s="147"/>
      <c r="L266" s="76"/>
      <c r="M266" s="147"/>
      <c r="N266" s="147"/>
      <c r="O266" s="148"/>
      <c r="P266" s="148"/>
      <c r="Q266" s="149"/>
      <c r="R266" s="148"/>
      <c r="S266" s="148"/>
      <c r="T266" s="53">
        <v>1990</v>
      </c>
      <c r="U266" s="73" t="s">
        <v>28</v>
      </c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</row>
    <row r="267" spans="1:31" ht="12" customHeight="1">
      <c r="A267" s="65">
        <v>1989</v>
      </c>
      <c r="B267" s="73" t="s">
        <v>63</v>
      </c>
      <c r="G267" s="43"/>
      <c r="H267" s="43"/>
      <c r="J267" s="76">
        <v>9.22</v>
      </c>
      <c r="K267" s="147">
        <v>9679129</v>
      </c>
      <c r="L267" s="76">
        <v>1.24</v>
      </c>
      <c r="M267" s="147">
        <f>L267*480</f>
        <v>595.2</v>
      </c>
      <c r="N267" s="152">
        <v>1109906</v>
      </c>
      <c r="O267" s="148">
        <v>319652183</v>
      </c>
      <c r="P267" s="149">
        <f>O267/K267</f>
        <v>33.02489128928853</v>
      </c>
      <c r="Q267" s="149">
        <v>37.85</v>
      </c>
      <c r="R267" s="148">
        <f>Q267*K267</f>
        <v>366355032.65000004</v>
      </c>
      <c r="S267" s="148">
        <f>R267+O267</f>
        <v>686007215.6500001</v>
      </c>
      <c r="T267" s="65">
        <v>1989</v>
      </c>
      <c r="U267" s="73" t="s">
        <v>62</v>
      </c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</row>
    <row r="268" spans="1:31" ht="12" customHeight="1">
      <c r="A268" s="65">
        <v>1989</v>
      </c>
      <c r="B268" s="73" t="s">
        <v>41</v>
      </c>
      <c r="C268" s="41">
        <v>2.75</v>
      </c>
      <c r="D268" s="42">
        <v>5865741</v>
      </c>
      <c r="E268" s="42">
        <v>4783596</v>
      </c>
      <c r="F268" s="41">
        <v>2.6</v>
      </c>
      <c r="G268" s="75">
        <v>3.85</v>
      </c>
      <c r="H268" s="75">
        <f aca="true" t="shared" si="5" ref="H268:H277">G268*F268</f>
        <v>10.01</v>
      </c>
      <c r="I268" s="42">
        <v>331466</v>
      </c>
      <c r="J268" s="76"/>
      <c r="K268" s="147"/>
      <c r="L268" s="150"/>
      <c r="M268" s="147"/>
      <c r="N268" s="152"/>
      <c r="O268" s="148"/>
      <c r="P268" s="149"/>
      <c r="Q268" s="149"/>
      <c r="R268" s="148"/>
      <c r="S268" s="148"/>
      <c r="T268" s="80">
        <v>1989</v>
      </c>
      <c r="U268" s="73" t="s">
        <v>41</v>
      </c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</row>
    <row r="269" spans="1:31" ht="12" customHeight="1">
      <c r="A269" s="65">
        <v>1989</v>
      </c>
      <c r="B269" s="73" t="s">
        <v>48</v>
      </c>
      <c r="C269" s="41">
        <v>1.87</v>
      </c>
      <c r="D269" s="42">
        <v>7478934</v>
      </c>
      <c r="E269" s="42">
        <v>4683150</v>
      </c>
      <c r="F269" s="41">
        <v>1.8</v>
      </c>
      <c r="G269" s="43">
        <v>7.14</v>
      </c>
      <c r="H269" s="43">
        <f t="shared" si="5"/>
        <v>12.852</v>
      </c>
      <c r="I269" s="42">
        <v>225115</v>
      </c>
      <c r="J269" s="76"/>
      <c r="K269" s="147"/>
      <c r="L269" s="76"/>
      <c r="M269" s="147"/>
      <c r="N269" s="147"/>
      <c r="O269" s="148"/>
      <c r="P269" s="148"/>
      <c r="Q269" s="149"/>
      <c r="R269" s="148"/>
      <c r="S269" s="148"/>
      <c r="T269" s="50">
        <v>1989</v>
      </c>
      <c r="U269" s="73" t="s">
        <v>48</v>
      </c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</row>
    <row r="270" spans="1:31" ht="12" customHeight="1">
      <c r="A270" s="65">
        <v>1989</v>
      </c>
      <c r="B270" s="73" t="s">
        <v>49</v>
      </c>
      <c r="C270" s="41">
        <v>0.11</v>
      </c>
      <c r="D270" s="42">
        <v>4404730</v>
      </c>
      <c r="E270" s="42">
        <v>1032670</v>
      </c>
      <c r="F270" s="41">
        <v>0.1</v>
      </c>
      <c r="G270" s="43">
        <v>3.09</v>
      </c>
      <c r="H270" s="43">
        <f t="shared" si="5"/>
        <v>0.309</v>
      </c>
      <c r="I270" s="42">
        <v>12951</v>
      </c>
      <c r="J270" s="76"/>
      <c r="K270" s="147"/>
      <c r="L270" s="76"/>
      <c r="M270" s="151"/>
      <c r="N270" s="147"/>
      <c r="O270" s="149"/>
      <c r="P270" s="148"/>
      <c r="Q270" s="149"/>
      <c r="R270" s="148"/>
      <c r="S270" s="148"/>
      <c r="T270" s="50">
        <v>1989</v>
      </c>
      <c r="U270" s="73" t="s">
        <v>49</v>
      </c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</row>
    <row r="271" spans="1:31" s="35" customFormat="1" ht="12" customHeight="1">
      <c r="A271" s="65">
        <v>1989</v>
      </c>
      <c r="B271" s="73" t="s">
        <v>50</v>
      </c>
      <c r="C271" s="41">
        <v>2.05</v>
      </c>
      <c r="D271" s="42">
        <v>4072826</v>
      </c>
      <c r="E271" s="42">
        <v>2346507</v>
      </c>
      <c r="F271" s="41">
        <v>0.3</v>
      </c>
      <c r="G271" s="43">
        <v>4.16</v>
      </c>
      <c r="H271" s="43">
        <f t="shared" si="5"/>
        <v>1.248</v>
      </c>
      <c r="I271" s="42">
        <v>246667</v>
      </c>
      <c r="J271" s="76"/>
      <c r="K271" s="147"/>
      <c r="L271" s="76"/>
      <c r="M271" s="147"/>
      <c r="N271" s="147"/>
      <c r="O271" s="148"/>
      <c r="P271" s="148"/>
      <c r="Q271" s="149"/>
      <c r="R271" s="148"/>
      <c r="S271" s="148"/>
      <c r="T271" s="50">
        <v>1989</v>
      </c>
      <c r="U271" s="73" t="s">
        <v>50</v>
      </c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</row>
    <row r="272" spans="1:31" s="35" customFormat="1" ht="12" customHeight="1">
      <c r="A272" s="65">
        <v>1989</v>
      </c>
      <c r="B272" s="73" t="s">
        <v>21</v>
      </c>
      <c r="C272" s="41">
        <v>0</v>
      </c>
      <c r="D272" s="42">
        <v>234000</v>
      </c>
      <c r="E272" s="42">
        <v>109000</v>
      </c>
      <c r="F272" s="41">
        <v>0</v>
      </c>
      <c r="G272" s="43">
        <v>9.04</v>
      </c>
      <c r="H272" s="43">
        <f t="shared" si="5"/>
        <v>0</v>
      </c>
      <c r="I272" s="42">
        <v>267</v>
      </c>
      <c r="J272" s="76"/>
      <c r="K272" s="147"/>
      <c r="L272" s="76"/>
      <c r="M272" s="147"/>
      <c r="N272" s="147"/>
      <c r="O272" s="148"/>
      <c r="P272" s="148"/>
      <c r="Q272" s="149"/>
      <c r="R272" s="148"/>
      <c r="S272" s="148"/>
      <c r="T272" s="50">
        <v>1989</v>
      </c>
      <c r="U272" s="73" t="s">
        <v>21</v>
      </c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</row>
    <row r="273" spans="1:31" ht="12" customHeight="1">
      <c r="A273" s="65">
        <v>1989</v>
      </c>
      <c r="B273" s="73" t="s">
        <v>22</v>
      </c>
      <c r="C273" s="41">
        <v>0.14</v>
      </c>
      <c r="D273" s="42">
        <v>416775</v>
      </c>
      <c r="E273" s="42">
        <v>350505</v>
      </c>
      <c r="F273" s="41">
        <v>0.2</v>
      </c>
      <c r="G273" s="43">
        <v>8.94</v>
      </c>
      <c r="H273" s="43">
        <f t="shared" si="5"/>
        <v>1.788</v>
      </c>
      <c r="I273" s="42">
        <v>16438</v>
      </c>
      <c r="J273" s="76"/>
      <c r="K273" s="147"/>
      <c r="L273" s="76"/>
      <c r="M273" s="151"/>
      <c r="N273" s="147"/>
      <c r="O273" s="148"/>
      <c r="P273" s="148"/>
      <c r="Q273" s="149"/>
      <c r="R273" s="148"/>
      <c r="S273" s="148"/>
      <c r="T273" s="50">
        <v>1989</v>
      </c>
      <c r="U273" s="73" t="s">
        <v>22</v>
      </c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</row>
    <row r="274" spans="1:31" ht="12" customHeight="1">
      <c r="A274" s="65">
        <v>1989</v>
      </c>
      <c r="B274" s="73" t="s">
        <v>51</v>
      </c>
      <c r="C274" s="41">
        <v>1.11</v>
      </c>
      <c r="D274" s="42">
        <v>2659204</v>
      </c>
      <c r="E274" s="42">
        <v>1599112</v>
      </c>
      <c r="F274" s="41">
        <v>0.2</v>
      </c>
      <c r="G274" s="43">
        <v>11.02</v>
      </c>
      <c r="H274" s="43">
        <f t="shared" si="5"/>
        <v>2.204</v>
      </c>
      <c r="I274" s="42">
        <v>133838</v>
      </c>
      <c r="J274" s="76"/>
      <c r="K274" s="147"/>
      <c r="L274" s="76"/>
      <c r="M274" s="147"/>
      <c r="N274" s="147"/>
      <c r="O274" s="148"/>
      <c r="P274" s="148"/>
      <c r="Q274" s="149"/>
      <c r="R274" s="148"/>
      <c r="S274" s="148"/>
      <c r="T274" s="50">
        <v>1989</v>
      </c>
      <c r="U274" s="73" t="s">
        <v>51</v>
      </c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</row>
    <row r="275" spans="1:31" ht="12" customHeight="1">
      <c r="A275" s="65">
        <v>1989</v>
      </c>
      <c r="B275" s="73" t="s">
        <v>23</v>
      </c>
      <c r="C275" s="41">
        <v>0.36</v>
      </c>
      <c r="D275" s="42">
        <v>6581397</v>
      </c>
      <c r="E275" s="42">
        <v>3593701</v>
      </c>
      <c r="F275" s="41">
        <v>0.5</v>
      </c>
      <c r="G275" s="43">
        <v>4.09</v>
      </c>
      <c r="H275" s="43">
        <f t="shared" si="5"/>
        <v>2.045</v>
      </c>
      <c r="I275" s="42">
        <v>42782</v>
      </c>
      <c r="J275" s="76"/>
      <c r="K275" s="147"/>
      <c r="L275" s="76"/>
      <c r="M275" s="147"/>
      <c r="N275" s="147"/>
      <c r="O275" s="148"/>
      <c r="P275" s="148"/>
      <c r="Q275" s="149"/>
      <c r="R275" s="148"/>
      <c r="S275" s="148"/>
      <c r="T275" s="50">
        <v>1989</v>
      </c>
      <c r="U275" s="73" t="s">
        <v>23</v>
      </c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</row>
    <row r="276" spans="1:31" ht="12" customHeight="1">
      <c r="A276" s="65">
        <v>1989</v>
      </c>
      <c r="B276" s="73" t="s">
        <v>52</v>
      </c>
      <c r="C276" s="41">
        <v>0.15</v>
      </c>
      <c r="D276" s="42">
        <v>1194911</v>
      </c>
      <c r="E276" s="42">
        <v>529996</v>
      </c>
      <c r="F276" s="41">
        <v>0.1</v>
      </c>
      <c r="G276" s="43">
        <v>10.47</v>
      </c>
      <c r="H276" s="43">
        <f t="shared" si="5"/>
        <v>1.0470000000000002</v>
      </c>
      <c r="I276" s="42">
        <v>18629</v>
      </c>
      <c r="J276" s="76"/>
      <c r="K276" s="147"/>
      <c r="L276" s="76"/>
      <c r="M276" s="147"/>
      <c r="N276" s="147"/>
      <c r="O276" s="148"/>
      <c r="P276" s="148"/>
      <c r="Q276" s="149"/>
      <c r="R276" s="148"/>
      <c r="S276" s="148"/>
      <c r="T276" s="50">
        <v>1989</v>
      </c>
      <c r="U276" s="73" t="s">
        <v>52</v>
      </c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</row>
    <row r="277" spans="1:31" ht="12" customHeight="1">
      <c r="A277" s="65">
        <v>1989</v>
      </c>
      <c r="B277" s="73" t="s">
        <v>53</v>
      </c>
      <c r="C277" s="41">
        <v>0.03</v>
      </c>
      <c r="D277" s="42">
        <v>584400</v>
      </c>
      <c r="E277" s="42">
        <v>170336</v>
      </c>
      <c r="F277" s="41">
        <v>0</v>
      </c>
      <c r="G277" s="43">
        <v>7.8</v>
      </c>
      <c r="H277" s="43">
        <f t="shared" si="5"/>
        <v>0</v>
      </c>
      <c r="I277" s="42">
        <v>3596</v>
      </c>
      <c r="J277" s="76"/>
      <c r="K277" s="147"/>
      <c r="L277" s="76"/>
      <c r="M277" s="147"/>
      <c r="N277" s="147"/>
      <c r="O277" s="148"/>
      <c r="P277" s="148"/>
      <c r="Q277" s="149"/>
      <c r="R277" s="148"/>
      <c r="S277" s="148"/>
      <c r="T277" s="50">
        <v>1989</v>
      </c>
      <c r="U277" s="73" t="s">
        <v>53</v>
      </c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</row>
    <row r="278" spans="1:21" ht="12" customHeight="1">
      <c r="A278" s="66">
        <v>1989</v>
      </c>
      <c r="B278" s="73" t="s">
        <v>59</v>
      </c>
      <c r="C278" s="41">
        <f>SUM(C276:C277)/2</f>
        <v>0.09</v>
      </c>
      <c r="D278" s="42">
        <f>SUM(D276:D277)</f>
        <v>1779311</v>
      </c>
      <c r="E278" s="42">
        <f>SUM(E276:E277)</f>
        <v>700332</v>
      </c>
      <c r="F278" s="41">
        <f>SUM(F276:F277)/2</f>
        <v>0.05</v>
      </c>
      <c r="G278" s="43">
        <f>SUM(G276:G277)/2</f>
        <v>9.135</v>
      </c>
      <c r="H278" s="43">
        <f>SUM(H276:H277)/2</f>
        <v>0.5235000000000001</v>
      </c>
      <c r="I278" s="42">
        <f>SUM(I276:I277)</f>
        <v>22225</v>
      </c>
      <c r="J278" s="77"/>
      <c r="K278" s="147"/>
      <c r="L278" s="76"/>
      <c r="M278" s="77"/>
      <c r="N278" s="147"/>
      <c r="O278" s="77"/>
      <c r="P278" s="77"/>
      <c r="Q278" s="77"/>
      <c r="R278" s="77"/>
      <c r="S278" s="77"/>
      <c r="T278" s="62">
        <v>1989</v>
      </c>
      <c r="U278" s="73" t="s">
        <v>59</v>
      </c>
    </row>
    <row r="279" spans="1:31" ht="12" customHeight="1">
      <c r="A279" s="65">
        <v>1989</v>
      </c>
      <c r="B279" s="73" t="s">
        <v>38</v>
      </c>
      <c r="C279" s="41">
        <v>0.05</v>
      </c>
      <c r="D279" s="42">
        <v>1004227</v>
      </c>
      <c r="E279" s="42">
        <v>371727</v>
      </c>
      <c r="F279" s="41">
        <v>0.1</v>
      </c>
      <c r="G279" s="43">
        <v>9.86</v>
      </c>
      <c r="H279" s="43">
        <v>0</v>
      </c>
      <c r="I279" s="42">
        <v>5741</v>
      </c>
      <c r="J279" s="76"/>
      <c r="K279" s="147"/>
      <c r="L279" s="76"/>
      <c r="M279" s="147"/>
      <c r="N279" s="147"/>
      <c r="O279" s="148"/>
      <c r="P279" s="148"/>
      <c r="Q279" s="149"/>
      <c r="R279" s="148"/>
      <c r="S279" s="148"/>
      <c r="T279" s="50">
        <v>1989</v>
      </c>
      <c r="U279" s="73" t="s">
        <v>38</v>
      </c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</row>
    <row r="280" spans="1:31" ht="12" customHeight="1">
      <c r="A280" s="65">
        <v>1989</v>
      </c>
      <c r="B280" s="73" t="s">
        <v>1</v>
      </c>
      <c r="C280" s="41">
        <v>0.55</v>
      </c>
      <c r="D280" s="42">
        <v>6021428</v>
      </c>
      <c r="E280" s="42">
        <v>3798381</v>
      </c>
      <c r="F280" s="41">
        <v>0.8</v>
      </c>
      <c r="G280" s="43">
        <v>5.06</v>
      </c>
      <c r="H280" s="43">
        <f>G280*F280</f>
        <v>4.048</v>
      </c>
      <c r="I280" s="42">
        <v>65805</v>
      </c>
      <c r="J280" s="76"/>
      <c r="K280" s="147"/>
      <c r="L280" s="76"/>
      <c r="M280" s="147"/>
      <c r="N280" s="147"/>
      <c r="O280" s="148"/>
      <c r="P280" s="148"/>
      <c r="Q280" s="149"/>
      <c r="R280" s="148"/>
      <c r="S280" s="148"/>
      <c r="T280" s="50">
        <v>1989</v>
      </c>
      <c r="U280" s="73" t="s">
        <v>1</v>
      </c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</row>
    <row r="281" spans="1:31" ht="12" customHeight="1">
      <c r="A281" s="65">
        <v>1989</v>
      </c>
      <c r="B281" s="73" t="s">
        <v>39</v>
      </c>
      <c r="C281" s="41">
        <v>0.03</v>
      </c>
      <c r="D281" s="42">
        <v>319805</v>
      </c>
      <c r="E281" s="42">
        <v>181705</v>
      </c>
      <c r="F281" s="41">
        <v>0</v>
      </c>
      <c r="G281" s="43">
        <v>8.96</v>
      </c>
      <c r="H281" s="43">
        <f>G281*F281</f>
        <v>0</v>
      </c>
      <c r="I281" s="42">
        <v>3223</v>
      </c>
      <c r="J281" s="76"/>
      <c r="K281" s="147"/>
      <c r="L281" s="76"/>
      <c r="M281" s="147"/>
      <c r="N281" s="147"/>
      <c r="O281" s="148"/>
      <c r="P281" s="148"/>
      <c r="Q281" s="149"/>
      <c r="R281" s="148"/>
      <c r="S281" s="148"/>
      <c r="T281" s="50">
        <v>1989</v>
      </c>
      <c r="U281" s="73" t="s">
        <v>39</v>
      </c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</row>
    <row r="282" spans="1:31" ht="12" customHeight="1">
      <c r="A282" s="65">
        <v>1989</v>
      </c>
      <c r="B282" s="73" t="s">
        <v>28</v>
      </c>
      <c r="C282" s="41">
        <v>0.03</v>
      </c>
      <c r="D282" s="42">
        <v>2198300</v>
      </c>
      <c r="E282" s="42">
        <v>158857</v>
      </c>
      <c r="F282" s="41">
        <v>0</v>
      </c>
      <c r="G282" s="43">
        <v>7.36</v>
      </c>
      <c r="H282" s="43">
        <f>G282*F282</f>
        <v>0</v>
      </c>
      <c r="I282" s="42">
        <v>3388</v>
      </c>
      <c r="J282" s="76"/>
      <c r="K282" s="147"/>
      <c r="L282" s="76"/>
      <c r="M282" s="147"/>
      <c r="N282" s="147"/>
      <c r="O282" s="148"/>
      <c r="P282" s="148"/>
      <c r="Q282" s="149"/>
      <c r="R282" s="148"/>
      <c r="S282" s="148"/>
      <c r="T282" s="50">
        <v>1989</v>
      </c>
      <c r="U282" s="73" t="s">
        <v>28</v>
      </c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</row>
    <row r="283" spans="1:31" ht="12" customHeight="1">
      <c r="A283" s="34">
        <v>1988</v>
      </c>
      <c r="B283" s="73" t="s">
        <v>63</v>
      </c>
      <c r="G283" s="43"/>
      <c r="H283" s="43"/>
      <c r="J283" s="76">
        <v>6.87</v>
      </c>
      <c r="K283" s="147">
        <v>11718357</v>
      </c>
      <c r="L283" s="76">
        <v>1.26</v>
      </c>
      <c r="M283" s="147">
        <f>L283*480</f>
        <v>604.8</v>
      </c>
      <c r="N283" s="152">
        <v>1012233</v>
      </c>
      <c r="O283" s="148">
        <v>291523252</v>
      </c>
      <c r="P283" s="149">
        <f>O283/K283</f>
        <v>24.877485128674607</v>
      </c>
      <c r="Q283" s="149">
        <v>30.38</v>
      </c>
      <c r="R283" s="148">
        <f>Q283*K283</f>
        <v>356003685.65999997</v>
      </c>
      <c r="S283" s="148">
        <f>R283+O283</f>
        <v>647526937.66</v>
      </c>
      <c r="T283" s="34">
        <v>1988</v>
      </c>
      <c r="U283" s="73" t="s">
        <v>62</v>
      </c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</row>
    <row r="284" spans="1:31" ht="12" customHeight="1">
      <c r="A284" s="34">
        <v>1988</v>
      </c>
      <c r="B284" s="73" t="s">
        <v>41</v>
      </c>
      <c r="C284" s="41">
        <v>1.69</v>
      </c>
      <c r="D284" s="42">
        <v>5750314</v>
      </c>
      <c r="E284" s="42">
        <v>4367352</v>
      </c>
      <c r="F284" s="41">
        <v>1.6</v>
      </c>
      <c r="G284" s="75">
        <v>3.75</v>
      </c>
      <c r="H284" s="75">
        <f aca="true" t="shared" si="6" ref="H284:H293">G284*F284</f>
        <v>6</v>
      </c>
      <c r="I284" s="42">
        <v>248182</v>
      </c>
      <c r="J284" s="76"/>
      <c r="K284" s="147"/>
      <c r="L284" s="150"/>
      <c r="M284" s="147"/>
      <c r="N284" s="152"/>
      <c r="O284" s="148"/>
      <c r="P284" s="149"/>
      <c r="Q284" s="149"/>
      <c r="R284" s="148"/>
      <c r="S284" s="148"/>
      <c r="T284" s="81">
        <v>1988</v>
      </c>
      <c r="U284" s="73" t="s">
        <v>41</v>
      </c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</row>
    <row r="285" spans="1:31" ht="12" customHeight="1">
      <c r="A285" s="34">
        <v>1988</v>
      </c>
      <c r="B285" s="73" t="s">
        <v>48</v>
      </c>
      <c r="C285" s="41">
        <v>1.75</v>
      </c>
      <c r="D285" s="42">
        <v>10037336</v>
      </c>
      <c r="E285" s="42">
        <v>6715292</v>
      </c>
      <c r="F285" s="41">
        <v>1.5</v>
      </c>
      <c r="G285" s="43">
        <v>7.4</v>
      </c>
      <c r="H285" s="43">
        <f t="shared" si="6"/>
        <v>11.100000000000001</v>
      </c>
      <c r="I285" s="42">
        <v>257333</v>
      </c>
      <c r="J285" s="76"/>
      <c r="K285" s="147"/>
      <c r="L285" s="76"/>
      <c r="M285" s="147"/>
      <c r="N285" s="147"/>
      <c r="O285" s="148"/>
      <c r="P285" s="148"/>
      <c r="Q285" s="149"/>
      <c r="R285" s="148"/>
      <c r="S285" s="148"/>
      <c r="T285" s="53">
        <v>1988</v>
      </c>
      <c r="U285" s="73" t="s">
        <v>48</v>
      </c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</row>
    <row r="286" spans="1:31" ht="12" customHeight="1">
      <c r="A286" s="34">
        <v>1988</v>
      </c>
      <c r="B286" s="73" t="s">
        <v>49</v>
      </c>
      <c r="C286" s="41">
        <v>0.14</v>
      </c>
      <c r="D286" s="42">
        <v>4704091</v>
      </c>
      <c r="E286" s="42">
        <v>1319909</v>
      </c>
      <c r="F286" s="41">
        <v>0.1</v>
      </c>
      <c r="G286" s="43">
        <v>2.58</v>
      </c>
      <c r="H286" s="43">
        <f t="shared" si="6"/>
        <v>0.258</v>
      </c>
      <c r="I286" s="42">
        <v>19940</v>
      </c>
      <c r="J286" s="76"/>
      <c r="K286" s="147"/>
      <c r="L286" s="76"/>
      <c r="M286" s="151"/>
      <c r="N286" s="147"/>
      <c r="O286" s="149"/>
      <c r="P286" s="148"/>
      <c r="Q286" s="149"/>
      <c r="R286" s="148"/>
      <c r="S286" s="148"/>
      <c r="T286" s="53">
        <v>1988</v>
      </c>
      <c r="U286" s="73" t="s">
        <v>49</v>
      </c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</row>
    <row r="287" spans="1:31" s="35" customFormat="1" ht="12" customHeight="1">
      <c r="A287" s="34">
        <v>1988</v>
      </c>
      <c r="B287" s="73" t="s">
        <v>50</v>
      </c>
      <c r="C287" s="41">
        <v>0.82</v>
      </c>
      <c r="D287" s="42">
        <v>4841267</v>
      </c>
      <c r="E287" s="42">
        <v>2394107</v>
      </c>
      <c r="F287" s="41">
        <v>0.3</v>
      </c>
      <c r="G287" s="43">
        <v>6.45</v>
      </c>
      <c r="H287" s="43">
        <f t="shared" si="6"/>
        <v>1.935</v>
      </c>
      <c r="I287" s="42">
        <v>120259</v>
      </c>
      <c r="J287" s="76"/>
      <c r="K287" s="147"/>
      <c r="L287" s="76"/>
      <c r="M287" s="147"/>
      <c r="N287" s="147"/>
      <c r="O287" s="148"/>
      <c r="P287" s="148"/>
      <c r="Q287" s="149"/>
      <c r="R287" s="148"/>
      <c r="S287" s="148"/>
      <c r="T287" s="53">
        <v>1988</v>
      </c>
      <c r="U287" s="73" t="s">
        <v>50</v>
      </c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</row>
    <row r="288" spans="1:31" s="35" customFormat="1" ht="12" customHeight="1">
      <c r="A288" s="34">
        <v>1988</v>
      </c>
      <c r="B288" s="73" t="s">
        <v>21</v>
      </c>
      <c r="C288" s="41">
        <v>0</v>
      </c>
      <c r="D288" s="42">
        <v>241900</v>
      </c>
      <c r="E288" s="42">
        <v>110800</v>
      </c>
      <c r="F288" s="41">
        <v>0</v>
      </c>
      <c r="G288" s="43">
        <v>8.98</v>
      </c>
      <c r="H288" s="43">
        <f t="shared" si="6"/>
        <v>0</v>
      </c>
      <c r="I288" s="42">
        <v>392</v>
      </c>
      <c r="J288" s="76"/>
      <c r="K288" s="147"/>
      <c r="L288" s="76"/>
      <c r="M288" s="147"/>
      <c r="N288" s="147"/>
      <c r="O288" s="148"/>
      <c r="P288" s="148"/>
      <c r="Q288" s="149"/>
      <c r="R288" s="148"/>
      <c r="S288" s="148"/>
      <c r="T288" s="53">
        <v>1988</v>
      </c>
      <c r="U288" s="73" t="s">
        <v>21</v>
      </c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</row>
    <row r="289" spans="1:31" ht="12" customHeight="1">
      <c r="A289" s="34">
        <v>1988</v>
      </c>
      <c r="B289" s="73" t="s">
        <v>22</v>
      </c>
      <c r="C289" s="41">
        <v>0.1</v>
      </c>
      <c r="D289" s="42">
        <v>534473</v>
      </c>
      <c r="E289" s="42">
        <v>357485</v>
      </c>
      <c r="F289" s="41">
        <v>0.1</v>
      </c>
      <c r="G289" s="43">
        <v>9.07</v>
      </c>
      <c r="H289" s="43">
        <f t="shared" si="6"/>
        <v>0.907</v>
      </c>
      <c r="I289" s="42">
        <v>15402</v>
      </c>
      <c r="J289" s="76"/>
      <c r="K289" s="147"/>
      <c r="L289" s="76"/>
      <c r="M289" s="151"/>
      <c r="N289" s="147"/>
      <c r="O289" s="148"/>
      <c r="P289" s="148"/>
      <c r="Q289" s="149"/>
      <c r="R289" s="148"/>
      <c r="S289" s="148"/>
      <c r="T289" s="53">
        <v>1988</v>
      </c>
      <c r="U289" s="73" t="s">
        <v>22</v>
      </c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</row>
    <row r="290" spans="1:31" ht="12" customHeight="1">
      <c r="A290" s="34">
        <v>1988</v>
      </c>
      <c r="B290" s="73" t="s">
        <v>51</v>
      </c>
      <c r="C290" s="41">
        <v>0.56</v>
      </c>
      <c r="D290" s="42">
        <v>3377405</v>
      </c>
      <c r="E290" s="42">
        <v>1635729</v>
      </c>
      <c r="F290" s="41">
        <v>0.2</v>
      </c>
      <c r="G290" s="43">
        <v>10.3</v>
      </c>
      <c r="H290" s="43">
        <f t="shared" si="6"/>
        <v>2.06</v>
      </c>
      <c r="I290" s="42">
        <v>81978</v>
      </c>
      <c r="J290" s="76"/>
      <c r="K290" s="147"/>
      <c r="L290" s="76"/>
      <c r="M290" s="147"/>
      <c r="N290" s="147"/>
      <c r="O290" s="148"/>
      <c r="P290" s="148"/>
      <c r="Q290" s="149"/>
      <c r="R290" s="148"/>
      <c r="S290" s="148"/>
      <c r="T290" s="53">
        <v>1988</v>
      </c>
      <c r="U290" s="73" t="s">
        <v>51</v>
      </c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</row>
    <row r="291" spans="1:31" ht="12" customHeight="1">
      <c r="A291" s="34">
        <v>1988</v>
      </c>
      <c r="B291" s="73" t="s">
        <v>23</v>
      </c>
      <c r="C291" s="41">
        <v>0.75</v>
      </c>
      <c r="D291" s="42">
        <v>8723129</v>
      </c>
      <c r="E291" s="42">
        <v>5278656</v>
      </c>
      <c r="F291" s="41">
        <v>0.7</v>
      </c>
      <c r="G291" s="43">
        <v>3.44</v>
      </c>
      <c r="H291" s="43">
        <f t="shared" si="6"/>
        <v>2.408</v>
      </c>
      <c r="I291" s="42">
        <v>109889</v>
      </c>
      <c r="J291" s="76"/>
      <c r="K291" s="147"/>
      <c r="L291" s="76"/>
      <c r="M291" s="147"/>
      <c r="N291" s="147"/>
      <c r="O291" s="148"/>
      <c r="P291" s="148"/>
      <c r="Q291" s="149"/>
      <c r="R291" s="148"/>
      <c r="S291" s="148"/>
      <c r="T291" s="53">
        <v>1988</v>
      </c>
      <c r="U291" s="73" t="s">
        <v>23</v>
      </c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</row>
    <row r="292" spans="1:31" ht="12" customHeight="1">
      <c r="A292" s="34">
        <v>1988</v>
      </c>
      <c r="B292" s="73" t="s">
        <v>59</v>
      </c>
      <c r="C292" s="41">
        <v>0.67</v>
      </c>
      <c r="D292" s="42">
        <v>2805165</v>
      </c>
      <c r="E292" s="42">
        <v>1409468</v>
      </c>
      <c r="F292" s="41">
        <v>0.3</v>
      </c>
      <c r="G292" s="43">
        <v>9.55</v>
      </c>
      <c r="H292" s="43">
        <f t="shared" si="6"/>
        <v>2.865</v>
      </c>
      <c r="I292" s="42">
        <v>98416</v>
      </c>
      <c r="J292" s="76"/>
      <c r="K292" s="147"/>
      <c r="L292" s="76"/>
      <c r="M292" s="147"/>
      <c r="N292" s="147"/>
      <c r="O292" s="148"/>
      <c r="P292" s="148"/>
      <c r="Q292" s="149"/>
      <c r="R292" s="148"/>
      <c r="S292" s="148"/>
      <c r="T292" s="53">
        <v>1988</v>
      </c>
      <c r="U292" s="73" t="s">
        <v>59</v>
      </c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</row>
    <row r="293" spans="1:31" ht="12" customHeight="1">
      <c r="A293" s="34">
        <v>1988</v>
      </c>
      <c r="B293" s="73" t="s">
        <v>28</v>
      </c>
      <c r="C293" s="41">
        <v>0.02</v>
      </c>
      <c r="D293" s="42">
        <v>1370422</v>
      </c>
      <c r="E293" s="42">
        <v>308992</v>
      </c>
      <c r="F293" s="41">
        <v>0</v>
      </c>
      <c r="G293" s="43">
        <v>6.15</v>
      </c>
      <c r="H293" s="43">
        <f t="shared" si="6"/>
        <v>0</v>
      </c>
      <c r="I293" s="42">
        <v>2221</v>
      </c>
      <c r="J293" s="76"/>
      <c r="K293" s="147"/>
      <c r="L293" s="76"/>
      <c r="M293" s="147"/>
      <c r="N293" s="147"/>
      <c r="O293" s="148"/>
      <c r="P293" s="148"/>
      <c r="Q293" s="149"/>
      <c r="R293" s="148"/>
      <c r="S293" s="148"/>
      <c r="T293" s="53">
        <v>1988</v>
      </c>
      <c r="U293" s="73" t="s">
        <v>28</v>
      </c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</row>
    <row r="294" spans="1:31" ht="12" customHeight="1">
      <c r="A294" s="34">
        <v>1988</v>
      </c>
      <c r="B294" s="73" t="s">
        <v>39</v>
      </c>
      <c r="C294" s="41">
        <v>0.4</v>
      </c>
      <c r="D294" s="42">
        <v>6698675</v>
      </c>
      <c r="E294" s="42">
        <v>3000010</v>
      </c>
      <c r="F294" s="41">
        <v>0.4</v>
      </c>
      <c r="G294" s="43">
        <v>4.62</v>
      </c>
      <c r="H294" s="43">
        <f>G294*F294</f>
        <v>1.848</v>
      </c>
      <c r="I294" s="42">
        <v>58221</v>
      </c>
      <c r="J294" s="76"/>
      <c r="K294" s="147"/>
      <c r="L294" s="76"/>
      <c r="M294" s="147"/>
      <c r="N294" s="147"/>
      <c r="O294" s="148"/>
      <c r="P294" s="148"/>
      <c r="Q294" s="149"/>
      <c r="R294" s="148"/>
      <c r="S294" s="148"/>
      <c r="T294" s="53">
        <v>1988</v>
      </c>
      <c r="U294" s="73" t="s">
        <v>39</v>
      </c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</row>
    <row r="295" spans="1:31" ht="12" customHeight="1">
      <c r="A295" s="65">
        <v>1987</v>
      </c>
      <c r="B295" s="73" t="s">
        <v>63</v>
      </c>
      <c r="G295" s="43"/>
      <c r="H295" s="43"/>
      <c r="J295" s="76">
        <v>5.89</v>
      </c>
      <c r="K295" s="147">
        <v>9914110</v>
      </c>
      <c r="L295" s="76">
        <v>1.46</v>
      </c>
      <c r="M295" s="147">
        <f>L295*480</f>
        <v>700.8</v>
      </c>
      <c r="N295" s="152">
        <v>856002</v>
      </c>
      <c r="O295" s="148">
        <v>246530321</v>
      </c>
      <c r="P295" s="149">
        <f>O295/K295</f>
        <v>24.86661142553391</v>
      </c>
      <c r="Q295" s="149">
        <v>31.89</v>
      </c>
      <c r="R295" s="148">
        <f>Q295*K295</f>
        <v>316160967.9</v>
      </c>
      <c r="S295" s="148">
        <f>R295+O295</f>
        <v>562691288.9</v>
      </c>
      <c r="T295" s="65">
        <v>1987</v>
      </c>
      <c r="U295" s="73" t="s">
        <v>62</v>
      </c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</row>
    <row r="296" spans="1:31" ht="12" customHeight="1">
      <c r="A296" s="65">
        <v>1987</v>
      </c>
      <c r="B296" s="73" t="s">
        <v>41</v>
      </c>
      <c r="C296" s="41">
        <v>2.24</v>
      </c>
      <c r="D296" s="42">
        <v>5141615</v>
      </c>
      <c r="E296" s="42">
        <v>3758401</v>
      </c>
      <c r="F296" s="41">
        <v>2.6</v>
      </c>
      <c r="G296" s="75">
        <v>3.7</v>
      </c>
      <c r="H296" s="75">
        <f aca="true" t="shared" si="7" ref="H296:H306">G296*F296</f>
        <v>9.620000000000001</v>
      </c>
      <c r="I296" s="42">
        <v>325403</v>
      </c>
      <c r="J296" s="76"/>
      <c r="K296" s="147"/>
      <c r="L296" s="150"/>
      <c r="M296" s="147"/>
      <c r="N296" s="152"/>
      <c r="O296" s="148"/>
      <c r="P296" s="149"/>
      <c r="Q296" s="149"/>
      <c r="R296" s="148"/>
      <c r="S296" s="148"/>
      <c r="T296" s="80">
        <v>1987</v>
      </c>
      <c r="U296" s="73" t="s">
        <v>41</v>
      </c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</row>
    <row r="297" spans="1:31" ht="12" customHeight="1">
      <c r="A297" s="65">
        <v>1987</v>
      </c>
      <c r="B297" s="73" t="s">
        <v>48</v>
      </c>
      <c r="C297" s="41">
        <v>1.97</v>
      </c>
      <c r="D297" s="42">
        <v>8506099</v>
      </c>
      <c r="E297" s="42">
        <v>5617023</v>
      </c>
      <c r="F297" s="41">
        <v>1.9</v>
      </c>
      <c r="G297" s="43">
        <v>7.02</v>
      </c>
      <c r="H297" s="43">
        <f t="shared" si="7"/>
        <v>13.338</v>
      </c>
      <c r="I297" s="42">
        <v>286796</v>
      </c>
      <c r="J297" s="76"/>
      <c r="K297" s="147"/>
      <c r="L297" s="76"/>
      <c r="M297" s="147"/>
      <c r="N297" s="147"/>
      <c r="O297" s="148"/>
      <c r="P297" s="148"/>
      <c r="Q297" s="149"/>
      <c r="R297" s="148"/>
      <c r="S297" s="148"/>
      <c r="T297" s="50">
        <v>1987</v>
      </c>
      <c r="U297" s="73" t="s">
        <v>48</v>
      </c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</row>
    <row r="298" spans="1:31" ht="12" customHeight="1">
      <c r="A298" s="65">
        <v>1987</v>
      </c>
      <c r="B298" s="73" t="s">
        <v>49</v>
      </c>
      <c r="C298" s="41">
        <v>0.92</v>
      </c>
      <c r="D298" s="42">
        <v>6888887</v>
      </c>
      <c r="E298" s="42">
        <v>3179216</v>
      </c>
      <c r="F298" s="41">
        <v>0.4</v>
      </c>
      <c r="G298" s="43">
        <v>2.67</v>
      </c>
      <c r="H298" s="43">
        <f t="shared" si="7"/>
        <v>1.068</v>
      </c>
      <c r="I298" s="42">
        <v>133561</v>
      </c>
      <c r="J298" s="76"/>
      <c r="K298" s="147"/>
      <c r="L298" s="76"/>
      <c r="M298" s="151"/>
      <c r="N298" s="147"/>
      <c r="O298" s="149"/>
      <c r="P298" s="148"/>
      <c r="Q298" s="149"/>
      <c r="R298" s="148"/>
      <c r="S298" s="148"/>
      <c r="T298" s="50">
        <v>1987</v>
      </c>
      <c r="U298" s="73" t="s">
        <v>49</v>
      </c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</row>
    <row r="299" spans="1:31" s="35" customFormat="1" ht="12" customHeight="1">
      <c r="A299" s="65">
        <v>1987</v>
      </c>
      <c r="B299" s="73" t="s">
        <v>50</v>
      </c>
      <c r="C299" s="41">
        <v>0.25</v>
      </c>
      <c r="D299" s="42">
        <v>3780513</v>
      </c>
      <c r="E299" s="42">
        <v>1608053</v>
      </c>
      <c r="F299" s="41">
        <v>0.2</v>
      </c>
      <c r="G299" s="43">
        <v>3.87</v>
      </c>
      <c r="H299" s="43">
        <f t="shared" si="7"/>
        <v>0.774</v>
      </c>
      <c r="I299" s="42">
        <v>37445</v>
      </c>
      <c r="J299" s="76"/>
      <c r="K299" s="147"/>
      <c r="L299" s="76"/>
      <c r="M299" s="147"/>
      <c r="N299" s="147"/>
      <c r="O299" s="148"/>
      <c r="P299" s="148"/>
      <c r="Q299" s="149"/>
      <c r="R299" s="148"/>
      <c r="S299" s="148"/>
      <c r="T299" s="50">
        <v>1987</v>
      </c>
      <c r="U299" s="73" t="s">
        <v>50</v>
      </c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</row>
    <row r="300" spans="1:31" s="35" customFormat="1" ht="12" customHeight="1">
      <c r="A300" s="65">
        <v>1987</v>
      </c>
      <c r="B300" s="73" t="s">
        <v>21</v>
      </c>
      <c r="C300" s="41">
        <v>0</v>
      </c>
      <c r="D300" s="42">
        <v>202800</v>
      </c>
      <c r="E300" s="42">
        <v>120000</v>
      </c>
      <c r="F300" s="41">
        <v>0</v>
      </c>
      <c r="G300" s="43">
        <v>9</v>
      </c>
      <c r="H300" s="43">
        <f t="shared" si="7"/>
        <v>0</v>
      </c>
      <c r="I300" s="42">
        <v>682</v>
      </c>
      <c r="J300" s="76"/>
      <c r="K300" s="147"/>
      <c r="L300" s="76"/>
      <c r="M300" s="147"/>
      <c r="N300" s="147"/>
      <c r="O300" s="148"/>
      <c r="P300" s="148"/>
      <c r="Q300" s="149"/>
      <c r="R300" s="148"/>
      <c r="S300" s="148"/>
      <c r="T300" s="50">
        <v>1987</v>
      </c>
      <c r="U300" s="73" t="s">
        <v>21</v>
      </c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</row>
    <row r="301" spans="1:31" ht="12" customHeight="1">
      <c r="A301" s="65">
        <v>1987</v>
      </c>
      <c r="B301" s="73" t="s">
        <v>22</v>
      </c>
      <c r="C301" s="41">
        <v>0.13</v>
      </c>
      <c r="D301" s="42">
        <v>586000</v>
      </c>
      <c r="E301" s="42">
        <v>325800</v>
      </c>
      <c r="F301" s="41">
        <v>0.1</v>
      </c>
      <c r="G301" s="43">
        <v>8.92</v>
      </c>
      <c r="H301" s="43">
        <f t="shared" si="7"/>
        <v>0.892</v>
      </c>
      <c r="I301" s="42">
        <v>19035</v>
      </c>
      <c r="J301" s="76"/>
      <c r="K301" s="147"/>
      <c r="L301" s="76"/>
      <c r="M301" s="151"/>
      <c r="N301" s="147"/>
      <c r="O301" s="148"/>
      <c r="P301" s="148"/>
      <c r="Q301" s="149"/>
      <c r="R301" s="148"/>
      <c r="S301" s="148"/>
      <c r="T301" s="50">
        <v>1987</v>
      </c>
      <c r="U301" s="73" t="s">
        <v>22</v>
      </c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</row>
    <row r="302" spans="1:31" ht="12" customHeight="1">
      <c r="A302" s="65">
        <v>1987</v>
      </c>
      <c r="B302" s="73" t="s">
        <v>51</v>
      </c>
      <c r="C302" s="41">
        <v>0.05</v>
      </c>
      <c r="D302" s="42">
        <v>1578457</v>
      </c>
      <c r="E302" s="42">
        <v>739157</v>
      </c>
      <c r="F302" s="41">
        <v>0.1</v>
      </c>
      <c r="G302" s="43">
        <v>10.56</v>
      </c>
      <c r="H302" s="43">
        <f t="shared" si="7"/>
        <v>1.056</v>
      </c>
      <c r="I302" s="42">
        <v>7622</v>
      </c>
      <c r="J302" s="76"/>
      <c r="K302" s="147"/>
      <c r="L302" s="76"/>
      <c r="M302" s="147"/>
      <c r="N302" s="147"/>
      <c r="O302" s="148"/>
      <c r="P302" s="148"/>
      <c r="Q302" s="149"/>
      <c r="R302" s="148"/>
      <c r="S302" s="148"/>
      <c r="T302" s="50">
        <v>1987</v>
      </c>
      <c r="U302" s="73" t="s">
        <v>51</v>
      </c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</row>
    <row r="303" spans="1:31" ht="12" customHeight="1">
      <c r="A303" s="65">
        <v>1987</v>
      </c>
      <c r="B303" s="73" t="s">
        <v>23</v>
      </c>
      <c r="C303" s="41">
        <v>0.12</v>
      </c>
      <c r="D303" s="42">
        <v>6424455</v>
      </c>
      <c r="E303" s="42">
        <v>3200511</v>
      </c>
      <c r="F303" s="41">
        <v>0.4</v>
      </c>
      <c r="G303" s="43">
        <v>3.94</v>
      </c>
      <c r="H303" s="43">
        <f t="shared" si="7"/>
        <v>1.576</v>
      </c>
      <c r="I303" s="42">
        <v>18260</v>
      </c>
      <c r="J303" s="76"/>
      <c r="K303" s="147"/>
      <c r="L303" s="76"/>
      <c r="M303" s="147"/>
      <c r="N303" s="147"/>
      <c r="O303" s="148"/>
      <c r="P303" s="148"/>
      <c r="Q303" s="149"/>
      <c r="R303" s="148"/>
      <c r="S303" s="148"/>
      <c r="T303" s="50">
        <v>1987</v>
      </c>
      <c r="U303" s="73" t="s">
        <v>23</v>
      </c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</row>
    <row r="304" spans="1:31" ht="12" customHeight="1">
      <c r="A304" s="65">
        <v>1987</v>
      </c>
      <c r="B304" s="73" t="s">
        <v>59</v>
      </c>
      <c r="C304" s="41">
        <v>0.02</v>
      </c>
      <c r="D304" s="42">
        <v>590130</v>
      </c>
      <c r="E304" s="42">
        <v>275000</v>
      </c>
      <c r="F304" s="41">
        <v>0</v>
      </c>
      <c r="G304" s="43">
        <v>12.74</v>
      </c>
      <c r="H304" s="43">
        <f t="shared" si="7"/>
        <v>0</v>
      </c>
      <c r="I304" s="42">
        <v>3849</v>
      </c>
      <c r="J304" s="76"/>
      <c r="K304" s="147"/>
      <c r="L304" s="76"/>
      <c r="M304" s="147"/>
      <c r="N304" s="147"/>
      <c r="O304" s="148"/>
      <c r="P304" s="148"/>
      <c r="Q304" s="149"/>
      <c r="R304" s="148"/>
      <c r="S304" s="148"/>
      <c r="T304" s="50">
        <v>1987</v>
      </c>
      <c r="U304" s="73" t="s">
        <v>59</v>
      </c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</row>
    <row r="305" spans="1:31" ht="12" customHeight="1">
      <c r="A305" s="65">
        <v>1987</v>
      </c>
      <c r="B305" s="73" t="s">
        <v>38</v>
      </c>
      <c r="C305" s="41">
        <v>0.15</v>
      </c>
      <c r="D305" s="42">
        <v>3308488</v>
      </c>
      <c r="E305" s="42">
        <v>1646278</v>
      </c>
      <c r="F305" s="41">
        <v>0.2</v>
      </c>
      <c r="G305" s="43">
        <v>4.7</v>
      </c>
      <c r="H305" s="43">
        <f t="shared" si="7"/>
        <v>0.9400000000000001</v>
      </c>
      <c r="I305" s="42">
        <v>22401</v>
      </c>
      <c r="J305" s="76"/>
      <c r="K305" s="147"/>
      <c r="L305" s="76"/>
      <c r="M305" s="147"/>
      <c r="N305" s="147"/>
      <c r="O305" s="148"/>
      <c r="P305" s="148"/>
      <c r="Q305" s="149"/>
      <c r="R305" s="148"/>
      <c r="S305" s="148"/>
      <c r="T305" s="50">
        <v>1987</v>
      </c>
      <c r="U305" s="73" t="s">
        <v>38</v>
      </c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</row>
    <row r="306" spans="1:31" ht="12" customHeight="1">
      <c r="A306" s="65">
        <v>1987</v>
      </c>
      <c r="B306" s="73" t="s">
        <v>39</v>
      </c>
      <c r="C306" s="41">
        <v>0</v>
      </c>
      <c r="D306" s="42">
        <v>1046598</v>
      </c>
      <c r="E306" s="42">
        <v>91076</v>
      </c>
      <c r="F306" s="41">
        <v>0</v>
      </c>
      <c r="G306" s="43">
        <v>4.5</v>
      </c>
      <c r="H306" s="43">
        <f t="shared" si="7"/>
        <v>0</v>
      </c>
      <c r="I306" s="42">
        <v>948</v>
      </c>
      <c r="J306" s="76"/>
      <c r="K306" s="147"/>
      <c r="L306" s="76"/>
      <c r="M306" s="147"/>
      <c r="N306" s="147"/>
      <c r="O306" s="148"/>
      <c r="P306" s="148"/>
      <c r="Q306" s="149"/>
      <c r="R306" s="148"/>
      <c r="S306" s="148"/>
      <c r="T306" s="50">
        <v>1987</v>
      </c>
      <c r="U306" s="73" t="s">
        <v>39</v>
      </c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</row>
    <row r="307" spans="1:31" ht="12" customHeight="1">
      <c r="A307" s="34">
        <v>1986</v>
      </c>
      <c r="B307" s="73" t="s">
        <v>63</v>
      </c>
      <c r="G307" s="43"/>
      <c r="H307" s="43"/>
      <c r="J307" s="76">
        <v>7.76</v>
      </c>
      <c r="K307" s="147">
        <v>9270502</v>
      </c>
      <c r="L307" s="76">
        <v>1.06</v>
      </c>
      <c r="M307" s="147">
        <f>L307*480</f>
        <v>508.8</v>
      </c>
      <c r="N307" s="152">
        <v>761392</v>
      </c>
      <c r="O307" s="148">
        <v>219282688</v>
      </c>
      <c r="P307" s="149">
        <f>O307/K307</f>
        <v>23.65380947008048</v>
      </c>
      <c r="Q307" s="149">
        <v>24.7</v>
      </c>
      <c r="R307" s="148">
        <f>Q307*K307</f>
        <v>228981399.4</v>
      </c>
      <c r="S307" s="148">
        <f>R307+O307</f>
        <v>448264087.4</v>
      </c>
      <c r="T307" s="34">
        <v>1986</v>
      </c>
      <c r="U307" s="73" t="s">
        <v>62</v>
      </c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</row>
    <row r="308" spans="1:31" ht="12" customHeight="1">
      <c r="A308" s="34">
        <v>1986</v>
      </c>
      <c r="B308" s="73" t="s">
        <v>41</v>
      </c>
      <c r="C308" s="41">
        <v>1.93</v>
      </c>
      <c r="D308" s="42">
        <v>4093256</v>
      </c>
      <c r="E308" s="42">
        <v>2639313</v>
      </c>
      <c r="F308" s="41">
        <v>1.5</v>
      </c>
      <c r="G308" s="75">
        <v>3.06</v>
      </c>
      <c r="H308" s="75">
        <f aca="true" t="shared" si="8" ref="H308:H318">G308*F308</f>
        <v>4.59</v>
      </c>
      <c r="I308" s="42">
        <v>189339</v>
      </c>
      <c r="J308" s="76"/>
      <c r="K308" s="147"/>
      <c r="L308" s="150"/>
      <c r="M308" s="147"/>
      <c r="N308" s="152"/>
      <c r="O308" s="148"/>
      <c r="P308" s="149"/>
      <c r="Q308" s="149"/>
      <c r="R308" s="148"/>
      <c r="S308" s="148"/>
      <c r="T308" s="81">
        <v>1986</v>
      </c>
      <c r="U308" s="73" t="s">
        <v>41</v>
      </c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</row>
    <row r="309" spans="1:31" ht="12" customHeight="1">
      <c r="A309" s="34">
        <v>1986</v>
      </c>
      <c r="B309" s="73" t="s">
        <v>48</v>
      </c>
      <c r="C309" s="41">
        <v>2.2</v>
      </c>
      <c r="D309" s="42">
        <v>7218574</v>
      </c>
      <c r="E309" s="42">
        <v>4575047</v>
      </c>
      <c r="F309" s="41">
        <v>1.8</v>
      </c>
      <c r="G309" s="43">
        <v>6.16</v>
      </c>
      <c r="H309" s="43">
        <f t="shared" si="8"/>
        <v>11.088000000000001</v>
      </c>
      <c r="I309" s="42">
        <v>216738</v>
      </c>
      <c r="J309" s="76"/>
      <c r="K309" s="147"/>
      <c r="L309" s="76"/>
      <c r="M309" s="147"/>
      <c r="N309" s="147"/>
      <c r="O309" s="148"/>
      <c r="P309" s="148"/>
      <c r="Q309" s="149"/>
      <c r="R309" s="148"/>
      <c r="S309" s="148"/>
      <c r="T309" s="53">
        <v>1986</v>
      </c>
      <c r="U309" s="73" t="s">
        <v>48</v>
      </c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</row>
    <row r="310" spans="1:31" ht="12" customHeight="1">
      <c r="A310" s="34">
        <v>1986</v>
      </c>
      <c r="B310" s="73" t="s">
        <v>49</v>
      </c>
      <c r="C310" s="41">
        <v>0.86</v>
      </c>
      <c r="D310" s="42">
        <v>5077138</v>
      </c>
      <c r="E310" s="42">
        <v>2023242</v>
      </c>
      <c r="F310" s="41">
        <v>0.2</v>
      </c>
      <c r="G310" s="43">
        <v>2.6</v>
      </c>
      <c r="H310" s="43">
        <f t="shared" si="8"/>
        <v>0.52</v>
      </c>
      <c r="I310" s="42">
        <v>84811</v>
      </c>
      <c r="J310" s="76"/>
      <c r="K310" s="147"/>
      <c r="L310" s="76"/>
      <c r="M310" s="151"/>
      <c r="N310" s="147"/>
      <c r="O310" s="149"/>
      <c r="P310" s="148"/>
      <c r="Q310" s="149"/>
      <c r="R310" s="148"/>
      <c r="S310" s="148"/>
      <c r="T310" s="53">
        <v>1986</v>
      </c>
      <c r="U310" s="73" t="s">
        <v>49</v>
      </c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</row>
    <row r="311" spans="1:31" s="35" customFormat="1" ht="12" customHeight="1">
      <c r="A311" s="34">
        <v>1986</v>
      </c>
      <c r="B311" s="73" t="s">
        <v>50</v>
      </c>
      <c r="C311" s="41">
        <v>0.8</v>
      </c>
      <c r="D311" s="42">
        <v>3753867</v>
      </c>
      <c r="E311" s="42">
        <v>1721531</v>
      </c>
      <c r="F311" s="41">
        <v>0.2</v>
      </c>
      <c r="G311" s="43">
        <v>5.26</v>
      </c>
      <c r="H311" s="43">
        <f t="shared" si="8"/>
        <v>1.052</v>
      </c>
      <c r="I311" s="42">
        <v>79008</v>
      </c>
      <c r="J311" s="76"/>
      <c r="K311" s="147"/>
      <c r="L311" s="76"/>
      <c r="M311" s="147"/>
      <c r="N311" s="147"/>
      <c r="O311" s="148"/>
      <c r="P311" s="148"/>
      <c r="Q311" s="149"/>
      <c r="R311" s="148"/>
      <c r="S311" s="148"/>
      <c r="T311" s="53">
        <v>1986</v>
      </c>
      <c r="U311" s="73" t="s">
        <v>50</v>
      </c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</row>
    <row r="312" spans="1:31" s="35" customFormat="1" ht="12" customHeight="1">
      <c r="A312" s="34">
        <v>1986</v>
      </c>
      <c r="B312" s="73" t="s">
        <v>21</v>
      </c>
      <c r="C312" s="41">
        <v>0.01</v>
      </c>
      <c r="D312" s="42">
        <v>736150</v>
      </c>
      <c r="E312" s="42">
        <v>200700</v>
      </c>
      <c r="F312" s="41">
        <v>0</v>
      </c>
      <c r="G312" s="43">
        <v>7.8</v>
      </c>
      <c r="H312" s="43">
        <f t="shared" si="8"/>
        <v>0</v>
      </c>
      <c r="I312" s="42">
        <v>1909</v>
      </c>
      <c r="J312" s="76"/>
      <c r="K312" s="147"/>
      <c r="L312" s="76"/>
      <c r="M312" s="147"/>
      <c r="N312" s="147"/>
      <c r="O312" s="148"/>
      <c r="P312" s="148"/>
      <c r="Q312" s="149"/>
      <c r="R312" s="148"/>
      <c r="S312" s="148"/>
      <c r="T312" s="53">
        <v>1986</v>
      </c>
      <c r="U312" s="73" t="s">
        <v>21</v>
      </c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</row>
    <row r="313" spans="1:31" ht="12" customHeight="1">
      <c r="A313" s="34">
        <v>1986</v>
      </c>
      <c r="B313" s="73" t="s">
        <v>22</v>
      </c>
      <c r="C313" s="41">
        <v>0.21</v>
      </c>
      <c r="D313" s="42">
        <v>461975</v>
      </c>
      <c r="E313" s="42">
        <v>341700</v>
      </c>
      <c r="F313" s="41">
        <v>0</v>
      </c>
      <c r="G313" s="43">
        <v>8.31</v>
      </c>
      <c r="H313" s="43">
        <f t="shared" si="8"/>
        <v>0</v>
      </c>
      <c r="I313" s="42">
        <v>20836</v>
      </c>
      <c r="J313" s="76"/>
      <c r="K313" s="147"/>
      <c r="L313" s="76"/>
      <c r="M313" s="151"/>
      <c r="N313" s="147"/>
      <c r="O313" s="148"/>
      <c r="P313" s="148"/>
      <c r="Q313" s="149"/>
      <c r="R313" s="148"/>
      <c r="S313" s="148"/>
      <c r="T313" s="53">
        <v>1986</v>
      </c>
      <c r="U313" s="73" t="s">
        <v>22</v>
      </c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</row>
    <row r="314" spans="1:31" ht="12" customHeight="1">
      <c r="A314" s="34">
        <v>1986</v>
      </c>
      <c r="B314" s="73" t="s">
        <v>51</v>
      </c>
      <c r="C314" s="41">
        <v>0.37</v>
      </c>
      <c r="D314" s="42">
        <v>2934741</v>
      </c>
      <c r="E314" s="42">
        <v>1125309</v>
      </c>
      <c r="F314" s="41">
        <v>0.2</v>
      </c>
      <c r="G314" s="43">
        <v>8.42</v>
      </c>
      <c r="H314" s="43">
        <f t="shared" si="8"/>
        <v>1.6840000000000002</v>
      </c>
      <c r="I314" s="42">
        <v>37036</v>
      </c>
      <c r="J314" s="76"/>
      <c r="K314" s="147"/>
      <c r="L314" s="76"/>
      <c r="M314" s="147"/>
      <c r="N314" s="147"/>
      <c r="O314" s="148"/>
      <c r="P314" s="148"/>
      <c r="Q314" s="149"/>
      <c r="R314" s="148"/>
      <c r="S314" s="148"/>
      <c r="T314" s="53">
        <v>1986</v>
      </c>
      <c r="U314" s="73" t="s">
        <v>51</v>
      </c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</row>
    <row r="315" spans="1:31" ht="12" customHeight="1">
      <c r="A315" s="34">
        <v>1986</v>
      </c>
      <c r="B315" s="73" t="s">
        <v>23</v>
      </c>
      <c r="C315" s="41">
        <v>0.27</v>
      </c>
      <c r="D315" s="42">
        <v>5233604</v>
      </c>
      <c r="E315" s="42">
        <v>2914768</v>
      </c>
      <c r="F315" s="41">
        <v>0.4</v>
      </c>
      <c r="G315" s="43">
        <v>2.69</v>
      </c>
      <c r="H315" s="43">
        <f t="shared" si="8"/>
        <v>1.076</v>
      </c>
      <c r="I315" s="42">
        <v>26644</v>
      </c>
      <c r="J315" s="76"/>
      <c r="K315" s="147"/>
      <c r="L315" s="76"/>
      <c r="M315" s="147"/>
      <c r="N315" s="147"/>
      <c r="O315" s="148"/>
      <c r="P315" s="148"/>
      <c r="Q315" s="149"/>
      <c r="R315" s="148"/>
      <c r="S315" s="148"/>
      <c r="T315" s="53">
        <v>1986</v>
      </c>
      <c r="U315" s="73" t="s">
        <v>23</v>
      </c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</row>
    <row r="316" spans="1:31" ht="12" customHeight="1">
      <c r="A316" s="34">
        <v>1986</v>
      </c>
      <c r="B316" s="73" t="s">
        <v>59</v>
      </c>
      <c r="C316" s="41">
        <v>0.02</v>
      </c>
      <c r="D316" s="42">
        <v>1472287</v>
      </c>
      <c r="E316" s="42">
        <v>443536</v>
      </c>
      <c r="F316" s="41">
        <v>0</v>
      </c>
      <c r="G316" s="43">
        <v>9.87</v>
      </c>
      <c r="H316" s="43">
        <f t="shared" si="8"/>
        <v>0</v>
      </c>
      <c r="I316" s="42">
        <v>2483</v>
      </c>
      <c r="J316" s="76"/>
      <c r="K316" s="147"/>
      <c r="L316" s="76"/>
      <c r="M316" s="147"/>
      <c r="N316" s="147"/>
      <c r="O316" s="148"/>
      <c r="P316" s="148"/>
      <c r="Q316" s="149"/>
      <c r="R316" s="148"/>
      <c r="S316" s="148"/>
      <c r="T316" s="53">
        <v>1986</v>
      </c>
      <c r="U316" s="73" t="s">
        <v>59</v>
      </c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</row>
    <row r="317" spans="1:31" ht="12" customHeight="1">
      <c r="A317" s="34">
        <v>1986</v>
      </c>
      <c r="B317" s="73" t="s">
        <v>38</v>
      </c>
      <c r="C317" s="41">
        <v>1.03</v>
      </c>
      <c r="D317" s="42">
        <v>3350076</v>
      </c>
      <c r="E317" s="42">
        <v>2606529</v>
      </c>
      <c r="F317" s="41">
        <v>0.3</v>
      </c>
      <c r="G317" s="43">
        <v>3.25</v>
      </c>
      <c r="H317" s="43">
        <f t="shared" si="8"/>
        <v>0.975</v>
      </c>
      <c r="I317" s="42">
        <v>101466</v>
      </c>
      <c r="J317" s="76"/>
      <c r="K317" s="147"/>
      <c r="L317" s="76"/>
      <c r="M317" s="147"/>
      <c r="N317" s="147"/>
      <c r="O317" s="148"/>
      <c r="P317" s="148"/>
      <c r="Q317" s="149"/>
      <c r="R317" s="148"/>
      <c r="S317" s="148"/>
      <c r="T317" s="53">
        <v>1986</v>
      </c>
      <c r="U317" s="73" t="s">
        <v>38</v>
      </c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</row>
    <row r="318" spans="1:31" ht="12" customHeight="1">
      <c r="A318" s="34">
        <v>1986</v>
      </c>
      <c r="B318" s="73" t="s">
        <v>39</v>
      </c>
      <c r="C318" s="41">
        <v>0.01</v>
      </c>
      <c r="D318" s="42">
        <v>467815</v>
      </c>
      <c r="E318" s="42">
        <v>226700</v>
      </c>
      <c r="F318" s="41">
        <v>0</v>
      </c>
      <c r="G318" s="43">
        <v>4.25</v>
      </c>
      <c r="H318" s="43">
        <f t="shared" si="8"/>
        <v>0</v>
      </c>
      <c r="I318" s="42">
        <v>1122</v>
      </c>
      <c r="J318" s="76"/>
      <c r="K318" s="147"/>
      <c r="L318" s="76"/>
      <c r="M318" s="147"/>
      <c r="N318" s="147"/>
      <c r="O318" s="148"/>
      <c r="P318" s="148"/>
      <c r="Q318" s="149"/>
      <c r="R318" s="148"/>
      <c r="S318" s="148"/>
      <c r="T318" s="53">
        <v>1986</v>
      </c>
      <c r="U318" s="73" t="s">
        <v>39</v>
      </c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</row>
    <row r="319" spans="1:31" ht="12" customHeight="1">
      <c r="A319" s="65">
        <v>1985</v>
      </c>
      <c r="B319" s="73" t="s">
        <v>63</v>
      </c>
      <c r="J319" s="76">
        <v>7.02</v>
      </c>
      <c r="K319" s="147">
        <v>10252200</v>
      </c>
      <c r="L319" s="76">
        <v>1.3287</v>
      </c>
      <c r="M319" s="147">
        <f>L319*480</f>
        <v>637.776</v>
      </c>
      <c r="N319" s="152">
        <v>959140</v>
      </c>
      <c r="O319" s="148">
        <f>N319*280</f>
        <v>268559200</v>
      </c>
      <c r="P319" s="149">
        <f>O319/K319</f>
        <v>26.195275160453367</v>
      </c>
      <c r="Q319" s="149">
        <v>24.78</v>
      </c>
      <c r="R319" s="148">
        <f>Q319*K319</f>
        <v>254049516</v>
      </c>
      <c r="S319" s="148">
        <f>R319+O319</f>
        <v>522608716</v>
      </c>
      <c r="T319" s="65">
        <v>1985</v>
      </c>
      <c r="U319" s="73" t="s">
        <v>62</v>
      </c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</row>
    <row r="320" spans="1:31" ht="12" customHeight="1">
      <c r="A320" s="65">
        <v>1985</v>
      </c>
      <c r="B320" s="73" t="s">
        <v>41</v>
      </c>
      <c r="C320" s="41">
        <v>0.98</v>
      </c>
      <c r="I320" s="42">
        <v>133610</v>
      </c>
      <c r="J320" s="76"/>
      <c r="K320" s="147"/>
      <c r="L320" s="150"/>
      <c r="M320" s="147"/>
      <c r="N320" s="152"/>
      <c r="O320" s="148"/>
      <c r="P320" s="149"/>
      <c r="Q320" s="149"/>
      <c r="R320" s="148"/>
      <c r="S320" s="148"/>
      <c r="T320" s="80">
        <v>1985</v>
      </c>
      <c r="U320" s="73" t="s">
        <v>41</v>
      </c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</row>
    <row r="321" spans="1:31" ht="12" customHeight="1">
      <c r="A321" s="65">
        <v>1985</v>
      </c>
      <c r="B321" s="73" t="s">
        <v>48</v>
      </c>
      <c r="C321" s="41">
        <v>2.4</v>
      </c>
      <c r="I321" s="42">
        <v>330180</v>
      </c>
      <c r="J321" s="76"/>
      <c r="K321" s="147"/>
      <c r="L321" s="76"/>
      <c r="M321" s="147"/>
      <c r="N321" s="147"/>
      <c r="O321" s="148"/>
      <c r="P321" s="148"/>
      <c r="Q321" s="149"/>
      <c r="R321" s="148"/>
      <c r="S321" s="148"/>
      <c r="T321" s="50">
        <v>1985</v>
      </c>
      <c r="U321" s="73" t="s">
        <v>48</v>
      </c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</row>
    <row r="322" spans="1:31" ht="12" customHeight="1">
      <c r="A322" s="65">
        <v>1985</v>
      </c>
      <c r="B322" s="73" t="s">
        <v>49</v>
      </c>
      <c r="C322" s="41">
        <v>0.37</v>
      </c>
      <c r="I322" s="42">
        <v>50780</v>
      </c>
      <c r="J322" s="76"/>
      <c r="K322" s="147"/>
      <c r="L322" s="76"/>
      <c r="M322" s="151"/>
      <c r="N322" s="147"/>
      <c r="O322" s="149"/>
      <c r="P322" s="148"/>
      <c r="Q322" s="149"/>
      <c r="R322" s="148"/>
      <c r="S322" s="148"/>
      <c r="T322" s="50">
        <v>1985</v>
      </c>
      <c r="U322" s="73" t="s">
        <v>49</v>
      </c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</row>
    <row r="323" spans="1:31" s="35" customFormat="1" ht="12" customHeight="1">
      <c r="A323" s="65">
        <v>1985</v>
      </c>
      <c r="B323" s="73" t="s">
        <v>50</v>
      </c>
      <c r="C323" s="41">
        <v>0.74</v>
      </c>
      <c r="D323" s="42"/>
      <c r="E323" s="42"/>
      <c r="F323" s="41"/>
      <c r="G323" s="47"/>
      <c r="H323" s="47"/>
      <c r="I323" s="42">
        <v>101630</v>
      </c>
      <c r="J323" s="76"/>
      <c r="K323" s="147"/>
      <c r="L323" s="76"/>
      <c r="M323" s="147"/>
      <c r="N323" s="147"/>
      <c r="O323" s="148"/>
      <c r="P323" s="148"/>
      <c r="Q323" s="149"/>
      <c r="R323" s="148"/>
      <c r="S323" s="148"/>
      <c r="T323" s="50">
        <v>1985</v>
      </c>
      <c r="U323" s="73" t="s">
        <v>50</v>
      </c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</row>
    <row r="324" spans="1:31" s="35" customFormat="1" ht="12" customHeight="1">
      <c r="A324" s="65">
        <v>1985</v>
      </c>
      <c r="B324" s="73" t="s">
        <v>21</v>
      </c>
      <c r="C324" s="41">
        <v>0</v>
      </c>
      <c r="D324" s="42"/>
      <c r="E324" s="42"/>
      <c r="F324" s="41"/>
      <c r="G324" s="47"/>
      <c r="H324" s="47"/>
      <c r="I324" s="42">
        <v>500</v>
      </c>
      <c r="J324" s="76"/>
      <c r="K324" s="147"/>
      <c r="L324" s="76"/>
      <c r="M324" s="147"/>
      <c r="N324" s="147"/>
      <c r="O324" s="148"/>
      <c r="P324" s="148"/>
      <c r="Q324" s="149"/>
      <c r="R324" s="148"/>
      <c r="S324" s="148"/>
      <c r="T324" s="50">
        <v>1985</v>
      </c>
      <c r="U324" s="73" t="s">
        <v>21</v>
      </c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</row>
    <row r="325" spans="1:31" ht="12" customHeight="1">
      <c r="A325" s="65">
        <v>1985</v>
      </c>
      <c r="B325" s="73" t="s">
        <v>22</v>
      </c>
      <c r="C325" s="41">
        <v>0.25</v>
      </c>
      <c r="I325" s="42">
        <v>33540</v>
      </c>
      <c r="J325" s="76"/>
      <c r="K325" s="153"/>
      <c r="L325" s="76"/>
      <c r="M325" s="151"/>
      <c r="N325" s="147"/>
      <c r="O325" s="148"/>
      <c r="P325" s="148"/>
      <c r="Q325" s="149"/>
      <c r="R325" s="148"/>
      <c r="S325" s="148"/>
      <c r="T325" s="50">
        <v>1985</v>
      </c>
      <c r="U325" s="73" t="s">
        <v>22</v>
      </c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</row>
    <row r="326" spans="1:31" ht="12" customHeight="1">
      <c r="A326" s="65">
        <v>1985</v>
      </c>
      <c r="B326" s="73" t="s">
        <v>51</v>
      </c>
      <c r="C326" s="41">
        <v>0.51</v>
      </c>
      <c r="I326" s="42">
        <v>69490</v>
      </c>
      <c r="J326" s="76"/>
      <c r="K326" s="154"/>
      <c r="L326" s="76"/>
      <c r="M326" s="147"/>
      <c r="N326" s="147"/>
      <c r="O326" s="148"/>
      <c r="P326" s="148"/>
      <c r="Q326" s="149"/>
      <c r="R326" s="148"/>
      <c r="S326" s="148"/>
      <c r="T326" s="50">
        <v>1985</v>
      </c>
      <c r="U326" s="73" t="s">
        <v>51</v>
      </c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</row>
    <row r="327" spans="1:31" ht="12" customHeight="1">
      <c r="A327" s="65">
        <v>1985</v>
      </c>
      <c r="B327" s="73" t="s">
        <v>23</v>
      </c>
      <c r="C327" s="41">
        <v>0.67</v>
      </c>
      <c r="I327" s="42">
        <v>91450</v>
      </c>
      <c r="J327" s="76"/>
      <c r="K327" s="147"/>
      <c r="L327" s="76"/>
      <c r="M327" s="147"/>
      <c r="N327" s="147"/>
      <c r="O327" s="148"/>
      <c r="P327" s="148"/>
      <c r="Q327" s="149"/>
      <c r="R327" s="148"/>
      <c r="S327" s="148"/>
      <c r="T327" s="50">
        <v>1985</v>
      </c>
      <c r="U327" s="73" t="s">
        <v>23</v>
      </c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</row>
    <row r="328" spans="1:31" ht="12" customHeight="1">
      <c r="A328" s="65">
        <v>1985</v>
      </c>
      <c r="B328" s="73" t="s">
        <v>58</v>
      </c>
      <c r="C328" s="41">
        <v>1.1</v>
      </c>
      <c r="I328" s="42">
        <v>147960</v>
      </c>
      <c r="J328" s="76"/>
      <c r="K328" s="147"/>
      <c r="L328" s="76"/>
      <c r="M328" s="147"/>
      <c r="N328" s="147"/>
      <c r="O328" s="148"/>
      <c r="P328" s="148"/>
      <c r="Q328" s="149"/>
      <c r="R328" s="148"/>
      <c r="S328" s="148"/>
      <c r="T328" s="50">
        <v>1985</v>
      </c>
      <c r="U328" s="73" t="s">
        <v>58</v>
      </c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</row>
    <row r="329" spans="1:31" ht="12" customHeight="1">
      <c r="A329" s="34">
        <v>1984</v>
      </c>
      <c r="B329" s="73" t="s">
        <v>63</v>
      </c>
      <c r="J329" s="76">
        <v>6.9</v>
      </c>
      <c r="K329" s="147">
        <v>10318300</v>
      </c>
      <c r="L329" s="76">
        <v>1.297</v>
      </c>
      <c r="M329" s="147">
        <f>L329*480</f>
        <v>622.56</v>
      </c>
      <c r="N329" s="152">
        <v>927900</v>
      </c>
      <c r="O329" s="148">
        <f>N329*280</f>
        <v>259812000</v>
      </c>
      <c r="P329" s="149">
        <f>O329/K329</f>
        <v>25.17972921896049</v>
      </c>
      <c r="Q329" s="149">
        <v>18.73</v>
      </c>
      <c r="R329" s="148">
        <f>Q329*K329</f>
        <v>193261759</v>
      </c>
      <c r="S329" s="148">
        <f>R329+O329</f>
        <v>453073759</v>
      </c>
      <c r="T329" s="34">
        <v>1984</v>
      </c>
      <c r="U329" s="73" t="s">
        <v>62</v>
      </c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</row>
    <row r="330" spans="1:31" ht="12" customHeight="1">
      <c r="A330" s="34">
        <v>1984</v>
      </c>
      <c r="B330" s="73" t="s">
        <v>41</v>
      </c>
      <c r="C330" s="41">
        <v>0.4</v>
      </c>
      <c r="I330" s="42">
        <v>57700</v>
      </c>
      <c r="J330" s="76"/>
      <c r="K330" s="147"/>
      <c r="L330" s="150"/>
      <c r="M330" s="147"/>
      <c r="N330" s="152"/>
      <c r="O330" s="148"/>
      <c r="P330" s="149"/>
      <c r="Q330" s="149"/>
      <c r="R330" s="148"/>
      <c r="S330" s="148"/>
      <c r="T330" s="81">
        <v>1984</v>
      </c>
      <c r="U330" s="73" t="s">
        <v>41</v>
      </c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</row>
    <row r="331" spans="1:31" ht="12" customHeight="1">
      <c r="A331" s="34">
        <v>1984</v>
      </c>
      <c r="B331" s="73" t="s">
        <v>48</v>
      </c>
      <c r="C331" s="41">
        <v>3.2</v>
      </c>
      <c r="I331" s="42">
        <v>431800</v>
      </c>
      <c r="J331" s="76"/>
      <c r="K331" s="147"/>
      <c r="L331" s="76"/>
      <c r="M331" s="147"/>
      <c r="N331" s="147"/>
      <c r="O331" s="148"/>
      <c r="P331" s="148"/>
      <c r="Q331" s="149"/>
      <c r="R331" s="148"/>
      <c r="S331" s="148"/>
      <c r="T331" s="53">
        <v>1984</v>
      </c>
      <c r="U331" s="73" t="s">
        <v>48</v>
      </c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</row>
    <row r="332" spans="1:31" ht="12" customHeight="1">
      <c r="A332" s="34">
        <v>1984</v>
      </c>
      <c r="B332" s="73" t="s">
        <v>49</v>
      </c>
      <c r="C332" s="41">
        <v>0.3</v>
      </c>
      <c r="I332" s="42">
        <v>45600</v>
      </c>
      <c r="J332" s="76"/>
      <c r="K332" s="147"/>
      <c r="L332" s="76"/>
      <c r="M332" s="151"/>
      <c r="N332" s="147"/>
      <c r="O332" s="149"/>
      <c r="P332" s="148"/>
      <c r="Q332" s="149"/>
      <c r="R332" s="148"/>
      <c r="S332" s="148"/>
      <c r="T332" s="53">
        <v>1984</v>
      </c>
      <c r="U332" s="73" t="s">
        <v>49</v>
      </c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</row>
    <row r="333" spans="1:31" s="35" customFormat="1" ht="12" customHeight="1">
      <c r="A333" s="34">
        <v>1984</v>
      </c>
      <c r="B333" s="73" t="s">
        <v>50</v>
      </c>
      <c r="C333" s="41">
        <v>1.3</v>
      </c>
      <c r="D333" s="42"/>
      <c r="E333" s="42"/>
      <c r="F333" s="41"/>
      <c r="G333" s="47"/>
      <c r="H333" s="47"/>
      <c r="I333" s="42">
        <v>177200</v>
      </c>
      <c r="J333" s="76"/>
      <c r="K333" s="147"/>
      <c r="L333" s="76"/>
      <c r="M333" s="147"/>
      <c r="N333" s="147"/>
      <c r="O333" s="148"/>
      <c r="P333" s="148"/>
      <c r="Q333" s="149"/>
      <c r="R333" s="148"/>
      <c r="S333" s="148"/>
      <c r="T333" s="53">
        <v>1984</v>
      </c>
      <c r="U333" s="73" t="s">
        <v>50</v>
      </c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</row>
    <row r="334" spans="1:31" s="35" customFormat="1" ht="12" customHeight="1">
      <c r="A334" s="34">
        <v>1984</v>
      </c>
      <c r="B334" s="73" t="s">
        <v>21</v>
      </c>
      <c r="C334" s="41">
        <v>0.1</v>
      </c>
      <c r="D334" s="42"/>
      <c r="E334" s="42"/>
      <c r="F334" s="41"/>
      <c r="G334" s="47"/>
      <c r="H334" s="47"/>
      <c r="I334" s="42">
        <v>700</v>
      </c>
      <c r="J334" s="76"/>
      <c r="K334" s="147"/>
      <c r="L334" s="76"/>
      <c r="M334" s="147"/>
      <c r="N334" s="147"/>
      <c r="O334" s="148"/>
      <c r="P334" s="148"/>
      <c r="Q334" s="149"/>
      <c r="R334" s="148"/>
      <c r="S334" s="148"/>
      <c r="T334" s="53">
        <v>1984</v>
      </c>
      <c r="U334" s="73" t="s">
        <v>21</v>
      </c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</row>
    <row r="335" spans="1:31" ht="12" customHeight="1">
      <c r="A335" s="34">
        <v>1984</v>
      </c>
      <c r="B335" s="73" t="s">
        <v>22</v>
      </c>
      <c r="C335" s="41">
        <v>0.4</v>
      </c>
      <c r="I335" s="42">
        <v>57700</v>
      </c>
      <c r="J335" s="76"/>
      <c r="K335" s="153"/>
      <c r="L335" s="76"/>
      <c r="M335" s="151"/>
      <c r="N335" s="147"/>
      <c r="O335" s="148"/>
      <c r="P335" s="148"/>
      <c r="Q335" s="149"/>
      <c r="R335" s="148"/>
      <c r="S335" s="148"/>
      <c r="T335" s="53">
        <v>1984</v>
      </c>
      <c r="U335" s="73" t="s">
        <v>22</v>
      </c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</row>
    <row r="336" spans="1:31" ht="12" customHeight="1">
      <c r="A336" s="34">
        <v>1984</v>
      </c>
      <c r="B336" s="73" t="s">
        <v>51</v>
      </c>
      <c r="C336" s="41">
        <v>0.6</v>
      </c>
      <c r="I336" s="42">
        <v>75900</v>
      </c>
      <c r="J336" s="76"/>
      <c r="K336" s="154"/>
      <c r="L336" s="76"/>
      <c r="M336" s="147"/>
      <c r="N336" s="147"/>
      <c r="O336" s="148"/>
      <c r="P336" s="148"/>
      <c r="Q336" s="149"/>
      <c r="R336" s="148"/>
      <c r="S336" s="148"/>
      <c r="T336" s="53">
        <v>1984</v>
      </c>
      <c r="U336" s="73" t="s">
        <v>51</v>
      </c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</row>
    <row r="337" spans="1:31" ht="12" customHeight="1">
      <c r="A337" s="34">
        <v>1984</v>
      </c>
      <c r="B337" s="73" t="s">
        <v>23</v>
      </c>
      <c r="C337" s="41">
        <v>0.2</v>
      </c>
      <c r="I337" s="42">
        <v>30800</v>
      </c>
      <c r="J337" s="76"/>
      <c r="K337" s="147"/>
      <c r="L337" s="76"/>
      <c r="M337" s="147"/>
      <c r="N337" s="147"/>
      <c r="O337" s="148"/>
      <c r="P337" s="148"/>
      <c r="Q337" s="149"/>
      <c r="R337" s="148"/>
      <c r="S337" s="148"/>
      <c r="T337" s="53">
        <v>1984</v>
      </c>
      <c r="U337" s="73" t="s">
        <v>23</v>
      </c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</row>
    <row r="338" spans="1:31" ht="12" customHeight="1">
      <c r="A338" s="34">
        <v>1984</v>
      </c>
      <c r="B338" s="73" t="s">
        <v>58</v>
      </c>
      <c r="C338" s="41">
        <v>0.4</v>
      </c>
      <c r="I338" s="42">
        <v>50500</v>
      </c>
      <c r="J338" s="76"/>
      <c r="K338" s="147"/>
      <c r="L338" s="76"/>
      <c r="M338" s="147"/>
      <c r="N338" s="147"/>
      <c r="O338" s="148"/>
      <c r="P338" s="148"/>
      <c r="Q338" s="149"/>
      <c r="R338" s="148"/>
      <c r="S338" s="148"/>
      <c r="T338" s="53">
        <v>1984</v>
      </c>
      <c r="U338" s="73" t="s">
        <v>58</v>
      </c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</row>
    <row r="339" spans="1:31" ht="12" customHeight="1">
      <c r="A339" s="65">
        <v>1983</v>
      </c>
      <c r="B339" s="73" t="s">
        <v>63</v>
      </c>
      <c r="J339" s="76">
        <v>6.8</v>
      </c>
      <c r="K339" s="147">
        <v>7136100</v>
      </c>
      <c r="L339" s="76">
        <v>1.068</v>
      </c>
      <c r="M339" s="147">
        <f>L339*480</f>
        <v>512.64</v>
      </c>
      <c r="N339" s="152">
        <v>521400</v>
      </c>
      <c r="O339" s="148">
        <f>N339*280</f>
        <v>145992000</v>
      </c>
      <c r="P339" s="149">
        <f>O339/K339</f>
        <v>20.45823348888048</v>
      </c>
      <c r="Q339" s="149">
        <v>44.3</v>
      </c>
      <c r="R339" s="148">
        <f>Q339*K339</f>
        <v>316129230</v>
      </c>
      <c r="S339" s="148">
        <f>R339+O339</f>
        <v>462121230</v>
      </c>
      <c r="T339" s="65">
        <v>1983</v>
      </c>
      <c r="U339" s="73" t="s">
        <v>62</v>
      </c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</row>
    <row r="340" spans="1:31" ht="12" customHeight="1">
      <c r="A340" s="65">
        <v>1983</v>
      </c>
      <c r="B340" s="73" t="s">
        <v>41</v>
      </c>
      <c r="C340" s="41">
        <v>2.5</v>
      </c>
      <c r="I340" s="42">
        <v>188700</v>
      </c>
      <c r="J340" s="76"/>
      <c r="K340" s="147"/>
      <c r="L340" s="150"/>
      <c r="M340" s="147"/>
      <c r="N340" s="152"/>
      <c r="O340" s="148"/>
      <c r="P340" s="149"/>
      <c r="Q340" s="149"/>
      <c r="R340" s="148"/>
      <c r="S340" s="148"/>
      <c r="T340" s="80">
        <v>1983</v>
      </c>
      <c r="U340" s="73" t="s">
        <v>41</v>
      </c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</row>
    <row r="341" spans="1:31" ht="12" customHeight="1">
      <c r="A341" s="65">
        <v>1983</v>
      </c>
      <c r="B341" s="73" t="s">
        <v>48</v>
      </c>
      <c r="C341" s="41">
        <v>1.7</v>
      </c>
      <c r="I341" s="42">
        <v>127500</v>
      </c>
      <c r="J341" s="76"/>
      <c r="K341" s="147"/>
      <c r="L341" s="76"/>
      <c r="M341" s="147"/>
      <c r="N341" s="147"/>
      <c r="O341" s="148"/>
      <c r="P341" s="148"/>
      <c r="Q341" s="149"/>
      <c r="R341" s="148"/>
      <c r="S341" s="148"/>
      <c r="T341" s="50">
        <v>1983</v>
      </c>
      <c r="U341" s="73" t="s">
        <v>48</v>
      </c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</row>
    <row r="342" spans="1:31" ht="12" customHeight="1">
      <c r="A342" s="65">
        <v>1983</v>
      </c>
      <c r="B342" s="73" t="s">
        <v>49</v>
      </c>
      <c r="C342" s="41">
        <v>0.4</v>
      </c>
      <c r="I342" s="42">
        <v>30600</v>
      </c>
      <c r="J342" s="76"/>
      <c r="K342" s="147"/>
      <c r="L342" s="76"/>
      <c r="M342" s="151"/>
      <c r="N342" s="147"/>
      <c r="O342" s="149"/>
      <c r="P342" s="148"/>
      <c r="Q342" s="149"/>
      <c r="R342" s="148"/>
      <c r="S342" s="148"/>
      <c r="T342" s="50">
        <v>1983</v>
      </c>
      <c r="U342" s="73" t="s">
        <v>49</v>
      </c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</row>
    <row r="343" spans="1:31" s="35" customFormat="1" ht="12" customHeight="1">
      <c r="A343" s="65">
        <v>1983</v>
      </c>
      <c r="B343" s="73" t="s">
        <v>50</v>
      </c>
      <c r="C343" s="41">
        <v>0.7</v>
      </c>
      <c r="D343" s="42"/>
      <c r="E343" s="42"/>
      <c r="F343" s="41"/>
      <c r="G343" s="47"/>
      <c r="H343" s="47"/>
      <c r="I343" s="42">
        <v>54700</v>
      </c>
      <c r="J343" s="76"/>
      <c r="K343" s="147"/>
      <c r="L343" s="76"/>
      <c r="M343" s="147"/>
      <c r="N343" s="147"/>
      <c r="O343" s="148"/>
      <c r="P343" s="148"/>
      <c r="Q343" s="149"/>
      <c r="R343" s="148"/>
      <c r="S343" s="148"/>
      <c r="T343" s="50">
        <v>1983</v>
      </c>
      <c r="U343" s="73" t="s">
        <v>50</v>
      </c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</row>
    <row r="344" spans="1:31" s="35" customFormat="1" ht="12" customHeight="1">
      <c r="A344" s="65">
        <v>1983</v>
      </c>
      <c r="B344" s="73" t="s">
        <v>21</v>
      </c>
      <c r="C344" s="41">
        <v>0</v>
      </c>
      <c r="D344" s="42"/>
      <c r="E344" s="42"/>
      <c r="F344" s="41"/>
      <c r="G344" s="47"/>
      <c r="H344" s="47"/>
      <c r="I344" s="42">
        <v>400</v>
      </c>
      <c r="J344" s="76"/>
      <c r="K344" s="147"/>
      <c r="L344" s="76"/>
      <c r="M344" s="147"/>
      <c r="N344" s="147"/>
      <c r="O344" s="148"/>
      <c r="P344" s="148"/>
      <c r="Q344" s="149"/>
      <c r="R344" s="148"/>
      <c r="S344" s="148"/>
      <c r="T344" s="50">
        <v>1983</v>
      </c>
      <c r="U344" s="73" t="s">
        <v>21</v>
      </c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</row>
    <row r="345" spans="1:31" ht="12" customHeight="1">
      <c r="A345" s="65">
        <v>1983</v>
      </c>
      <c r="B345" s="73" t="s">
        <v>22</v>
      </c>
      <c r="C345" s="41">
        <v>0.4</v>
      </c>
      <c r="I345" s="42">
        <v>31900</v>
      </c>
      <c r="J345" s="76"/>
      <c r="K345" s="153"/>
      <c r="L345" s="76"/>
      <c r="M345" s="151"/>
      <c r="N345" s="147"/>
      <c r="O345" s="148"/>
      <c r="P345" s="148"/>
      <c r="Q345" s="149"/>
      <c r="R345" s="148"/>
      <c r="S345" s="148"/>
      <c r="T345" s="50">
        <v>1983</v>
      </c>
      <c r="U345" s="73" t="s">
        <v>22</v>
      </c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</row>
    <row r="346" spans="1:31" ht="12" customHeight="1">
      <c r="A346" s="65">
        <v>1983</v>
      </c>
      <c r="B346" s="73" t="s">
        <v>51</v>
      </c>
      <c r="C346" s="41">
        <v>0.6</v>
      </c>
      <c r="I346" s="42">
        <v>48400</v>
      </c>
      <c r="J346" s="76"/>
      <c r="K346" s="154"/>
      <c r="L346" s="76"/>
      <c r="M346" s="147"/>
      <c r="N346" s="147"/>
      <c r="O346" s="148"/>
      <c r="P346" s="148"/>
      <c r="Q346" s="149"/>
      <c r="R346" s="148"/>
      <c r="S346" s="148"/>
      <c r="T346" s="50">
        <v>1983</v>
      </c>
      <c r="U346" s="73" t="s">
        <v>51</v>
      </c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</row>
    <row r="347" spans="1:31" ht="12" customHeight="1">
      <c r="A347" s="65">
        <v>1983</v>
      </c>
      <c r="B347" s="73" t="s">
        <v>23</v>
      </c>
      <c r="C347" s="41">
        <v>0.4</v>
      </c>
      <c r="I347" s="42">
        <v>29100</v>
      </c>
      <c r="J347" s="76"/>
      <c r="K347" s="147"/>
      <c r="L347" s="76"/>
      <c r="M347" s="147"/>
      <c r="N347" s="147"/>
      <c r="O347" s="148"/>
      <c r="P347" s="148"/>
      <c r="Q347" s="149"/>
      <c r="R347" s="148"/>
      <c r="S347" s="148"/>
      <c r="T347" s="50">
        <v>1983</v>
      </c>
      <c r="U347" s="73" t="s">
        <v>23</v>
      </c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</row>
    <row r="348" spans="1:31" ht="12" customHeight="1">
      <c r="A348" s="65">
        <v>1983</v>
      </c>
      <c r="B348" s="73" t="s">
        <v>58</v>
      </c>
      <c r="C348" s="41">
        <v>0.1</v>
      </c>
      <c r="I348" s="42">
        <v>10000</v>
      </c>
      <c r="J348" s="76"/>
      <c r="K348" s="147"/>
      <c r="L348" s="76"/>
      <c r="M348" s="147"/>
      <c r="N348" s="147"/>
      <c r="O348" s="148"/>
      <c r="P348" s="148"/>
      <c r="Q348" s="149"/>
      <c r="R348" s="148"/>
      <c r="S348" s="148"/>
      <c r="T348" s="50">
        <v>1983</v>
      </c>
      <c r="U348" s="73" t="s">
        <v>58</v>
      </c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</row>
    <row r="349" spans="1:31" ht="12" customHeight="1">
      <c r="A349" s="34">
        <v>1982</v>
      </c>
      <c r="B349" s="73" t="s">
        <v>63</v>
      </c>
      <c r="J349" s="76">
        <v>6.37</v>
      </c>
      <c r="K349" s="147">
        <v>9734000</v>
      </c>
      <c r="L349" s="76">
        <v>1.22</v>
      </c>
      <c r="M349" s="147">
        <f>L349*480</f>
        <v>585.6</v>
      </c>
      <c r="N349" s="152">
        <v>756587</v>
      </c>
      <c r="O349" s="148">
        <f>N349*280</f>
        <v>211844360</v>
      </c>
      <c r="P349" s="149">
        <f>O349/K349</f>
        <v>21.7633408670639</v>
      </c>
      <c r="Q349" s="149">
        <v>45.58</v>
      </c>
      <c r="R349" s="148">
        <f>Q349*K349</f>
        <v>443675720</v>
      </c>
      <c r="S349" s="148">
        <f>R349+O349</f>
        <v>655520080</v>
      </c>
      <c r="T349" s="34">
        <v>1982</v>
      </c>
      <c r="U349" s="73" t="s">
        <v>62</v>
      </c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</row>
    <row r="350" spans="1:31" ht="12" customHeight="1">
      <c r="A350" s="34">
        <v>1982</v>
      </c>
      <c r="B350" s="73" t="s">
        <v>41</v>
      </c>
      <c r="C350" s="41">
        <v>2.36</v>
      </c>
      <c r="I350" s="42">
        <v>285550</v>
      </c>
      <c r="J350" s="76"/>
      <c r="K350" s="147"/>
      <c r="L350" s="150"/>
      <c r="M350" s="147"/>
      <c r="N350" s="152"/>
      <c r="O350" s="148"/>
      <c r="P350" s="149"/>
      <c r="Q350" s="149"/>
      <c r="R350" s="148"/>
      <c r="S350" s="148"/>
      <c r="T350" s="81">
        <v>1982</v>
      </c>
      <c r="U350" s="73" t="s">
        <v>41</v>
      </c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</row>
    <row r="351" spans="1:31" ht="12" customHeight="1">
      <c r="A351" s="34">
        <v>1982</v>
      </c>
      <c r="B351" s="73" t="s">
        <v>48</v>
      </c>
      <c r="C351" s="41">
        <v>2.59</v>
      </c>
      <c r="I351" s="42">
        <v>313720</v>
      </c>
      <c r="J351" s="76"/>
      <c r="K351" s="147"/>
      <c r="L351" s="76"/>
      <c r="M351" s="147"/>
      <c r="N351" s="147"/>
      <c r="O351" s="148"/>
      <c r="P351" s="148"/>
      <c r="Q351" s="149"/>
      <c r="R351" s="148"/>
      <c r="S351" s="148"/>
      <c r="T351" s="53">
        <v>1982</v>
      </c>
      <c r="U351" s="73" t="s">
        <v>48</v>
      </c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</row>
    <row r="352" spans="1:31" ht="12" customHeight="1">
      <c r="A352" s="34">
        <v>1982</v>
      </c>
      <c r="B352" s="73" t="s">
        <v>49</v>
      </c>
      <c r="C352" s="41">
        <v>0.44</v>
      </c>
      <c r="I352" s="42">
        <v>53590</v>
      </c>
      <c r="J352" s="76"/>
      <c r="K352" s="147"/>
      <c r="L352" s="147"/>
      <c r="M352" s="151"/>
      <c r="N352" s="153"/>
      <c r="O352" s="149"/>
      <c r="P352" s="148"/>
      <c r="Q352" s="149"/>
      <c r="R352" s="148"/>
      <c r="S352" s="148"/>
      <c r="T352" s="53">
        <v>1982</v>
      </c>
      <c r="U352" s="73" t="s">
        <v>49</v>
      </c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</row>
    <row r="353" spans="1:31" s="35" customFormat="1" ht="12" customHeight="1">
      <c r="A353" s="34">
        <v>1982</v>
      </c>
      <c r="B353" s="73" t="s">
        <v>50</v>
      </c>
      <c r="C353" s="41">
        <v>0.76</v>
      </c>
      <c r="D353" s="42"/>
      <c r="E353" s="42"/>
      <c r="F353" s="41"/>
      <c r="G353" s="47"/>
      <c r="H353" s="47"/>
      <c r="I353" s="42">
        <v>91950</v>
      </c>
      <c r="J353" s="76"/>
      <c r="K353" s="147"/>
      <c r="L353" s="76"/>
      <c r="M353" s="147"/>
      <c r="N353" s="147"/>
      <c r="O353" s="148"/>
      <c r="P353" s="148"/>
      <c r="Q353" s="149"/>
      <c r="R353" s="148"/>
      <c r="S353" s="148"/>
      <c r="T353" s="53">
        <v>1982</v>
      </c>
      <c r="U353" s="73" t="s">
        <v>50</v>
      </c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</row>
    <row r="354" spans="1:31" s="35" customFormat="1" ht="12" customHeight="1">
      <c r="A354" s="34">
        <v>1982</v>
      </c>
      <c r="B354" s="73" t="s">
        <v>21</v>
      </c>
      <c r="C354" s="41">
        <v>0.01</v>
      </c>
      <c r="D354" s="42"/>
      <c r="E354" s="42"/>
      <c r="F354" s="41"/>
      <c r="G354" s="47"/>
      <c r="H354" s="47"/>
      <c r="I354" s="42">
        <v>910</v>
      </c>
      <c r="J354" s="76"/>
      <c r="K354" s="147"/>
      <c r="L354" s="76"/>
      <c r="M354" s="147"/>
      <c r="N354" s="155"/>
      <c r="O354" s="148"/>
      <c r="P354" s="148"/>
      <c r="Q354" s="155"/>
      <c r="R354" s="148"/>
      <c r="S354" s="148"/>
      <c r="T354" s="53">
        <v>1982</v>
      </c>
      <c r="U354" s="73" t="s">
        <v>21</v>
      </c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</row>
    <row r="355" spans="1:31" ht="12" customHeight="1">
      <c r="A355" s="34">
        <v>1982</v>
      </c>
      <c r="B355" s="73" t="s">
        <v>22</v>
      </c>
      <c r="C355" s="41">
        <v>0.63</v>
      </c>
      <c r="I355" s="42">
        <v>76400</v>
      </c>
      <c r="J355" s="76"/>
      <c r="K355" s="153"/>
      <c r="L355" s="76"/>
      <c r="M355" s="151"/>
      <c r="N355" s="147"/>
      <c r="O355" s="148"/>
      <c r="P355" s="148"/>
      <c r="Q355" s="149"/>
      <c r="R355" s="148"/>
      <c r="S355" s="148"/>
      <c r="T355" s="53">
        <v>1982</v>
      </c>
      <c r="U355" s="73" t="s">
        <v>22</v>
      </c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</row>
    <row r="356" spans="1:31" ht="12" customHeight="1">
      <c r="A356" s="34">
        <v>1982</v>
      </c>
      <c r="B356" s="73" t="s">
        <v>51</v>
      </c>
      <c r="C356" s="41">
        <v>0.85</v>
      </c>
      <c r="I356" s="42">
        <v>102340</v>
      </c>
      <c r="J356" s="76"/>
      <c r="K356" s="154"/>
      <c r="L356" s="76"/>
      <c r="M356" s="147"/>
      <c r="N356" s="147"/>
      <c r="O356" s="148"/>
      <c r="P356" s="148"/>
      <c r="Q356" s="149"/>
      <c r="R356" s="148"/>
      <c r="S356" s="148"/>
      <c r="T356" s="53">
        <v>1982</v>
      </c>
      <c r="U356" s="73" t="s">
        <v>51</v>
      </c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</row>
    <row r="357" spans="1:31" ht="12" customHeight="1">
      <c r="A357" s="34">
        <v>1982</v>
      </c>
      <c r="B357" s="73" t="s">
        <v>23</v>
      </c>
      <c r="C357" s="41">
        <v>0.24</v>
      </c>
      <c r="I357" s="42">
        <v>28470</v>
      </c>
      <c r="J357" s="76"/>
      <c r="K357" s="147"/>
      <c r="L357" s="76"/>
      <c r="M357" s="147"/>
      <c r="N357" s="147"/>
      <c r="O357" s="148"/>
      <c r="P357" s="148"/>
      <c r="Q357" s="149"/>
      <c r="R357" s="148"/>
      <c r="S357" s="148"/>
      <c r="T357" s="53">
        <v>1982</v>
      </c>
      <c r="U357" s="73" t="s">
        <v>23</v>
      </c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</row>
    <row r="358" spans="1:31" ht="12" customHeight="1">
      <c r="A358" s="34">
        <v>1982</v>
      </c>
      <c r="B358" s="73" t="s">
        <v>58</v>
      </c>
      <c r="C358" s="41">
        <v>0.44</v>
      </c>
      <c r="I358" s="42">
        <v>53740</v>
      </c>
      <c r="J358" s="76"/>
      <c r="K358" s="147"/>
      <c r="L358" s="76"/>
      <c r="M358" s="147"/>
      <c r="N358" s="147"/>
      <c r="O358" s="148"/>
      <c r="P358" s="148"/>
      <c r="Q358" s="149"/>
      <c r="R358" s="148"/>
      <c r="S358" s="148"/>
      <c r="T358" s="53">
        <v>1982</v>
      </c>
      <c r="U358" s="73" t="s">
        <v>58</v>
      </c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</row>
    <row r="359" spans="1:31" ht="12" customHeight="1">
      <c r="A359" s="65">
        <v>1981</v>
      </c>
      <c r="B359" s="73" t="s">
        <v>63</v>
      </c>
      <c r="J359" s="76">
        <v>6.74</v>
      </c>
      <c r="K359" s="147">
        <v>13841000</v>
      </c>
      <c r="L359" s="76">
        <v>2.169</v>
      </c>
      <c r="M359" s="147">
        <f>L359*480</f>
        <v>1041.1200000000001</v>
      </c>
      <c r="N359" s="152">
        <v>1035530</v>
      </c>
      <c r="O359" s="148">
        <f>N359*280</f>
        <v>289948400</v>
      </c>
      <c r="P359" s="149">
        <f>O359/K359</f>
        <v>20.94851528068781</v>
      </c>
      <c r="Q359" s="149">
        <v>41.41</v>
      </c>
      <c r="R359" s="148">
        <f>Q359*K359</f>
        <v>573155810</v>
      </c>
      <c r="S359" s="148">
        <f>R359+O359</f>
        <v>863104210</v>
      </c>
      <c r="T359" s="65">
        <v>1981</v>
      </c>
      <c r="U359" s="73" t="s">
        <v>62</v>
      </c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</row>
    <row r="360" spans="1:31" ht="12" customHeight="1">
      <c r="A360" s="65">
        <v>1981</v>
      </c>
      <c r="B360" s="73" t="s">
        <v>41</v>
      </c>
      <c r="C360" s="41">
        <v>1.29</v>
      </c>
      <c r="I360" s="42">
        <v>200830</v>
      </c>
      <c r="J360" s="76"/>
      <c r="K360" s="147"/>
      <c r="L360" s="150"/>
      <c r="M360" s="147"/>
      <c r="N360" s="152"/>
      <c r="O360" s="148"/>
      <c r="P360" s="149"/>
      <c r="Q360" s="149"/>
      <c r="R360" s="148"/>
      <c r="S360" s="148"/>
      <c r="T360" s="80">
        <v>1981</v>
      </c>
      <c r="U360" s="73" t="s">
        <v>41</v>
      </c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</row>
    <row r="361" spans="1:31" ht="12" customHeight="1">
      <c r="A361" s="65">
        <v>1981</v>
      </c>
      <c r="B361" s="73" t="s">
        <v>48</v>
      </c>
      <c r="C361" s="41">
        <v>2.08</v>
      </c>
      <c r="I361" s="42">
        <v>323710</v>
      </c>
      <c r="J361" s="76"/>
      <c r="K361" s="147"/>
      <c r="L361" s="76"/>
      <c r="M361" s="147"/>
      <c r="N361" s="147"/>
      <c r="O361" s="148"/>
      <c r="P361" s="148"/>
      <c r="Q361" s="149"/>
      <c r="R361" s="148"/>
      <c r="S361" s="148"/>
      <c r="T361" s="50">
        <v>1981</v>
      </c>
      <c r="U361" s="73" t="s">
        <v>48</v>
      </c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</row>
    <row r="362" spans="1:31" ht="12" customHeight="1">
      <c r="A362" s="65">
        <v>1981</v>
      </c>
      <c r="B362" s="73" t="s">
        <v>49</v>
      </c>
      <c r="C362" s="41">
        <v>0.46</v>
      </c>
      <c r="I362" s="42">
        <v>71030</v>
      </c>
      <c r="J362" s="76"/>
      <c r="K362" s="147"/>
      <c r="L362" s="76"/>
      <c r="M362" s="151"/>
      <c r="N362" s="147"/>
      <c r="O362" s="149"/>
      <c r="P362" s="148"/>
      <c r="Q362" s="149"/>
      <c r="R362" s="148"/>
      <c r="S362" s="148"/>
      <c r="T362" s="50">
        <v>1981</v>
      </c>
      <c r="U362" s="73" t="s">
        <v>49</v>
      </c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</row>
    <row r="363" spans="1:31" s="35" customFormat="1" ht="12" customHeight="1">
      <c r="A363" s="65">
        <v>1981</v>
      </c>
      <c r="B363" s="73" t="s">
        <v>50</v>
      </c>
      <c r="C363" s="41">
        <v>0.78</v>
      </c>
      <c r="D363" s="42"/>
      <c r="E363" s="42"/>
      <c r="F363" s="41"/>
      <c r="G363" s="47"/>
      <c r="H363" s="47"/>
      <c r="I363" s="42">
        <v>121560</v>
      </c>
      <c r="J363" s="76"/>
      <c r="K363" s="147"/>
      <c r="L363" s="76"/>
      <c r="M363" s="147"/>
      <c r="N363" s="147"/>
      <c r="O363" s="148"/>
      <c r="P363" s="148"/>
      <c r="Q363" s="149"/>
      <c r="R363" s="148"/>
      <c r="S363" s="148"/>
      <c r="T363" s="50">
        <v>1981</v>
      </c>
      <c r="U363" s="73" t="s">
        <v>50</v>
      </c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</row>
    <row r="364" spans="1:31" s="35" customFormat="1" ht="12" customHeight="1">
      <c r="A364" s="65">
        <v>1981</v>
      </c>
      <c r="B364" s="73" t="s">
        <v>21</v>
      </c>
      <c r="C364" s="41">
        <v>0.09</v>
      </c>
      <c r="D364" s="42"/>
      <c r="E364" s="42"/>
      <c r="F364" s="41"/>
      <c r="G364" s="47"/>
      <c r="H364" s="47"/>
      <c r="I364" s="42">
        <v>1360</v>
      </c>
      <c r="J364" s="76"/>
      <c r="K364" s="147"/>
      <c r="L364" s="76"/>
      <c r="M364" s="147"/>
      <c r="N364" s="155"/>
      <c r="O364" s="148"/>
      <c r="P364" s="148"/>
      <c r="Q364" s="155"/>
      <c r="R364" s="148"/>
      <c r="S364" s="148"/>
      <c r="T364" s="50">
        <v>1981</v>
      </c>
      <c r="U364" s="73" t="s">
        <v>21</v>
      </c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</row>
    <row r="365" spans="1:31" ht="12" customHeight="1">
      <c r="A365" s="65">
        <v>1981</v>
      </c>
      <c r="B365" s="73" t="s">
        <v>22</v>
      </c>
      <c r="C365" s="41">
        <v>0.31</v>
      </c>
      <c r="I365" s="42">
        <v>49020</v>
      </c>
      <c r="J365" s="76"/>
      <c r="K365" s="153"/>
      <c r="L365" s="76"/>
      <c r="M365" s="151"/>
      <c r="N365" s="147"/>
      <c r="O365" s="148"/>
      <c r="P365" s="148"/>
      <c r="Q365" s="149"/>
      <c r="R365" s="148"/>
      <c r="S365" s="148"/>
      <c r="T365" s="50">
        <v>1981</v>
      </c>
      <c r="U365" s="73" t="s">
        <v>22</v>
      </c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</row>
    <row r="366" spans="1:31" ht="12" customHeight="1">
      <c r="A366" s="65">
        <v>1981</v>
      </c>
      <c r="B366" s="73" t="s">
        <v>51</v>
      </c>
      <c r="C366" s="41">
        <v>0.97</v>
      </c>
      <c r="I366" s="42">
        <v>150530</v>
      </c>
      <c r="J366" s="76"/>
      <c r="K366" s="154"/>
      <c r="L366" s="76"/>
      <c r="M366" s="147"/>
      <c r="N366" s="147"/>
      <c r="O366" s="148"/>
      <c r="P366" s="148"/>
      <c r="Q366" s="149"/>
      <c r="R366" s="148"/>
      <c r="S366" s="148"/>
      <c r="T366" s="50">
        <v>1981</v>
      </c>
      <c r="U366" s="73" t="s">
        <v>51</v>
      </c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</row>
    <row r="367" spans="1:31" ht="12" customHeight="1">
      <c r="A367" s="65">
        <v>1981</v>
      </c>
      <c r="B367" s="73" t="s">
        <v>23</v>
      </c>
      <c r="C367" s="41">
        <v>0.21</v>
      </c>
      <c r="I367" s="42">
        <v>31980</v>
      </c>
      <c r="J367" s="76"/>
      <c r="K367" s="147"/>
      <c r="L367" s="76"/>
      <c r="M367" s="147"/>
      <c r="N367" s="147"/>
      <c r="O367" s="148"/>
      <c r="P367" s="148"/>
      <c r="Q367" s="149"/>
      <c r="R367" s="148"/>
      <c r="S367" s="148"/>
      <c r="T367" s="50">
        <v>1981</v>
      </c>
      <c r="U367" s="73" t="s">
        <v>23</v>
      </c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</row>
    <row r="368" spans="1:31" ht="12" customHeight="1">
      <c r="A368" s="65">
        <v>1981</v>
      </c>
      <c r="B368" s="73" t="s">
        <v>58</v>
      </c>
      <c r="C368" s="41">
        <v>0.55</v>
      </c>
      <c r="I368" s="42">
        <v>85510</v>
      </c>
      <c r="J368" s="76"/>
      <c r="K368" s="147"/>
      <c r="L368" s="76"/>
      <c r="M368" s="147"/>
      <c r="N368" s="147"/>
      <c r="O368" s="148"/>
      <c r="P368" s="148"/>
      <c r="Q368" s="149"/>
      <c r="R368" s="148"/>
      <c r="S368" s="148"/>
      <c r="T368" s="50">
        <v>1981</v>
      </c>
      <c r="U368" s="73" t="s">
        <v>58</v>
      </c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</row>
    <row r="369" spans="1:31" ht="12" customHeight="1">
      <c r="A369" s="34">
        <v>1980</v>
      </c>
      <c r="B369" s="73" t="s">
        <v>63</v>
      </c>
      <c r="J369" s="76">
        <v>8.8</v>
      </c>
      <c r="K369" s="147">
        <v>13215000</v>
      </c>
      <c r="L369" s="76">
        <v>0.828</v>
      </c>
      <c r="M369" s="147">
        <f>L369*480</f>
        <v>397.44</v>
      </c>
      <c r="N369" s="152">
        <v>953900</v>
      </c>
      <c r="O369" s="148">
        <f>N369*280</f>
        <v>267092000</v>
      </c>
      <c r="P369" s="149">
        <f>O369/K369</f>
        <v>20.211275066212636</v>
      </c>
      <c r="Q369" s="149">
        <v>36.27</v>
      </c>
      <c r="R369" s="148">
        <f>Q369*K369</f>
        <v>479308050.00000006</v>
      </c>
      <c r="S369" s="148">
        <f>R369+O369</f>
        <v>746400050</v>
      </c>
      <c r="T369" s="34">
        <v>1980</v>
      </c>
      <c r="U369" s="73" t="s">
        <v>62</v>
      </c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</row>
    <row r="370" spans="1:31" ht="12" customHeight="1">
      <c r="A370" s="34">
        <v>1980</v>
      </c>
      <c r="B370" s="73" t="s">
        <v>41</v>
      </c>
      <c r="C370" s="41">
        <v>0.96</v>
      </c>
      <c r="I370" s="42">
        <v>104520</v>
      </c>
      <c r="J370" s="76"/>
      <c r="K370" s="147"/>
      <c r="L370" s="150"/>
      <c r="M370" s="147"/>
      <c r="N370" s="152"/>
      <c r="O370" s="148"/>
      <c r="P370" s="149"/>
      <c r="Q370" s="149"/>
      <c r="R370" s="148"/>
      <c r="S370" s="148"/>
      <c r="T370" s="81">
        <v>1980</v>
      </c>
      <c r="U370" s="73" t="s">
        <v>41</v>
      </c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</row>
    <row r="371" spans="1:31" ht="12" customHeight="1">
      <c r="A371" s="34">
        <v>1980</v>
      </c>
      <c r="B371" s="73" t="s">
        <v>48</v>
      </c>
      <c r="C371" s="41">
        <v>3.07</v>
      </c>
      <c r="I371" s="42">
        <v>328060</v>
      </c>
      <c r="J371" s="76"/>
      <c r="K371" s="147"/>
      <c r="L371" s="76"/>
      <c r="M371" s="147"/>
      <c r="N371" s="147"/>
      <c r="O371" s="148"/>
      <c r="P371" s="148"/>
      <c r="Q371" s="149"/>
      <c r="R371" s="148"/>
      <c r="S371" s="148"/>
      <c r="T371" s="53">
        <v>1980</v>
      </c>
      <c r="U371" s="73" t="s">
        <v>48</v>
      </c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</row>
    <row r="372" spans="1:31" ht="12" customHeight="1">
      <c r="A372" s="34">
        <v>1980</v>
      </c>
      <c r="B372" s="73" t="s">
        <v>49</v>
      </c>
      <c r="C372" s="41">
        <v>0.54</v>
      </c>
      <c r="I372" s="42">
        <v>58960</v>
      </c>
      <c r="J372" s="76"/>
      <c r="K372" s="147"/>
      <c r="L372" s="76"/>
      <c r="M372" s="151"/>
      <c r="N372" s="147"/>
      <c r="O372" s="149"/>
      <c r="P372" s="148"/>
      <c r="Q372" s="149"/>
      <c r="R372" s="148"/>
      <c r="S372" s="148"/>
      <c r="T372" s="53">
        <v>1980</v>
      </c>
      <c r="U372" s="73" t="s">
        <v>49</v>
      </c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</row>
    <row r="373" spans="1:31" s="35" customFormat="1" ht="12" customHeight="1">
      <c r="A373" s="34">
        <v>1980</v>
      </c>
      <c r="B373" s="73" t="s">
        <v>50</v>
      </c>
      <c r="C373" s="41">
        <v>1.28</v>
      </c>
      <c r="D373" s="42"/>
      <c r="E373" s="42"/>
      <c r="F373" s="41"/>
      <c r="G373" s="47"/>
      <c r="H373" s="47"/>
      <c r="I373" s="42">
        <v>139800</v>
      </c>
      <c r="J373" s="76"/>
      <c r="K373" s="147"/>
      <c r="L373" s="76"/>
      <c r="M373" s="147"/>
      <c r="N373" s="147"/>
      <c r="O373" s="148"/>
      <c r="P373" s="148"/>
      <c r="Q373" s="149"/>
      <c r="R373" s="148"/>
      <c r="S373" s="148"/>
      <c r="T373" s="53">
        <v>1980</v>
      </c>
      <c r="U373" s="73" t="s">
        <v>50</v>
      </c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</row>
    <row r="374" spans="1:31" s="35" customFormat="1" ht="12" customHeight="1">
      <c r="A374" s="34">
        <v>1980</v>
      </c>
      <c r="B374" s="73" t="s">
        <v>21</v>
      </c>
      <c r="C374" s="41">
        <v>0.13</v>
      </c>
      <c r="D374" s="42"/>
      <c r="E374" s="42"/>
      <c r="F374" s="41"/>
      <c r="G374" s="47"/>
      <c r="H374" s="47"/>
      <c r="I374" s="42">
        <v>14130</v>
      </c>
      <c r="J374" s="76"/>
      <c r="K374" s="147"/>
      <c r="L374" s="76"/>
      <c r="M374" s="147"/>
      <c r="N374" s="147"/>
      <c r="O374" s="148"/>
      <c r="P374" s="148"/>
      <c r="Q374" s="149"/>
      <c r="R374" s="148"/>
      <c r="S374" s="148"/>
      <c r="T374" s="53">
        <v>1980</v>
      </c>
      <c r="U374" s="73" t="s">
        <v>21</v>
      </c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</row>
    <row r="375" spans="1:31" ht="12" customHeight="1">
      <c r="A375" s="34">
        <v>1980</v>
      </c>
      <c r="B375" s="73" t="s">
        <v>22</v>
      </c>
      <c r="C375" s="41">
        <v>0.33</v>
      </c>
      <c r="I375" s="42">
        <v>35920</v>
      </c>
      <c r="J375" s="76"/>
      <c r="K375" s="153"/>
      <c r="L375" s="76"/>
      <c r="M375" s="151"/>
      <c r="N375" s="147"/>
      <c r="O375" s="148"/>
      <c r="P375" s="148"/>
      <c r="Q375" s="149"/>
      <c r="R375" s="148"/>
      <c r="S375" s="148"/>
      <c r="T375" s="53">
        <v>1980</v>
      </c>
      <c r="U375" s="73" t="s">
        <v>22</v>
      </c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</row>
    <row r="376" spans="1:31" ht="12" customHeight="1">
      <c r="A376" s="34">
        <v>1980</v>
      </c>
      <c r="B376" s="73" t="s">
        <v>51</v>
      </c>
      <c r="C376" s="41">
        <v>1.37</v>
      </c>
      <c r="I376" s="42">
        <v>149740</v>
      </c>
      <c r="J376" s="76"/>
      <c r="K376" s="154"/>
      <c r="L376" s="76"/>
      <c r="M376" s="147"/>
      <c r="N376" s="147"/>
      <c r="O376" s="148"/>
      <c r="P376" s="148"/>
      <c r="Q376" s="149"/>
      <c r="R376" s="148"/>
      <c r="S376" s="148"/>
      <c r="T376" s="53">
        <v>1980</v>
      </c>
      <c r="U376" s="73" t="s">
        <v>51</v>
      </c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</row>
    <row r="377" spans="1:31" ht="12" customHeight="1">
      <c r="A377" s="34">
        <v>1980</v>
      </c>
      <c r="B377" s="73" t="s">
        <v>23</v>
      </c>
      <c r="C377" s="41">
        <v>0.4</v>
      </c>
      <c r="I377" s="42">
        <v>43810</v>
      </c>
      <c r="J377" s="76"/>
      <c r="K377" s="147"/>
      <c r="L377" s="76"/>
      <c r="M377" s="147"/>
      <c r="N377" s="147"/>
      <c r="O377" s="148"/>
      <c r="P377" s="148"/>
      <c r="Q377" s="149"/>
      <c r="R377" s="148"/>
      <c r="S377" s="148"/>
      <c r="T377" s="53">
        <v>1980</v>
      </c>
      <c r="U377" s="73" t="s">
        <v>23</v>
      </c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</row>
    <row r="378" spans="1:31" ht="12" customHeight="1">
      <c r="A378" s="34">
        <v>1980</v>
      </c>
      <c r="B378" s="73" t="s">
        <v>58</v>
      </c>
      <c r="C378" s="41">
        <v>0.72</v>
      </c>
      <c r="I378" s="42">
        <v>78960</v>
      </c>
      <c r="J378" s="76"/>
      <c r="K378" s="147"/>
      <c r="L378" s="76"/>
      <c r="M378" s="147"/>
      <c r="N378" s="147"/>
      <c r="O378" s="148"/>
      <c r="P378" s="148"/>
      <c r="Q378" s="149"/>
      <c r="R378" s="148"/>
      <c r="S378" s="148"/>
      <c r="T378" s="53">
        <v>1980</v>
      </c>
      <c r="U378" s="73" t="s">
        <v>58</v>
      </c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</row>
    <row r="379" spans="1:31" ht="12" customHeight="1">
      <c r="A379" s="65">
        <v>1979</v>
      </c>
      <c r="B379" s="73" t="s">
        <v>63</v>
      </c>
      <c r="J379" s="76">
        <v>8.8</v>
      </c>
      <c r="K379" s="147">
        <v>12841000</v>
      </c>
      <c r="L379" s="76">
        <v>1.151</v>
      </c>
      <c r="M379" s="147">
        <f>L379*480</f>
        <v>552.48</v>
      </c>
      <c r="N379" s="152">
        <v>1307110</v>
      </c>
      <c r="O379" s="148">
        <f>N379*280</f>
        <v>365990800</v>
      </c>
      <c r="P379" s="149">
        <f>O379/K379</f>
        <v>28.501736624873452</v>
      </c>
      <c r="Q379" s="156">
        <v>40</v>
      </c>
      <c r="R379" s="148">
        <f>Q379*K379</f>
        <v>513640000</v>
      </c>
      <c r="S379" s="148">
        <f>R379+O379</f>
        <v>879630800</v>
      </c>
      <c r="T379" s="65">
        <v>1979</v>
      </c>
      <c r="U379" s="73" t="s">
        <v>62</v>
      </c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</row>
    <row r="380" spans="1:31" ht="12" customHeight="1">
      <c r="A380" s="65">
        <v>1979</v>
      </c>
      <c r="B380" s="73" t="s">
        <v>41</v>
      </c>
      <c r="C380" s="41">
        <v>1.4</v>
      </c>
      <c r="I380" s="42">
        <v>208790</v>
      </c>
      <c r="J380" s="76"/>
      <c r="K380" s="42"/>
      <c r="L380" s="49"/>
      <c r="M380" s="42"/>
      <c r="N380" s="54"/>
      <c r="P380" s="47"/>
      <c r="Q380" s="57"/>
      <c r="T380" s="80">
        <v>1979</v>
      </c>
      <c r="U380" s="73" t="s">
        <v>41</v>
      </c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</row>
    <row r="381" spans="1:31" ht="12" customHeight="1">
      <c r="A381" s="65">
        <v>1979</v>
      </c>
      <c r="B381" s="73" t="s">
        <v>48</v>
      </c>
      <c r="C381" s="41">
        <v>3</v>
      </c>
      <c r="I381" s="42">
        <v>441920</v>
      </c>
      <c r="J381" s="76"/>
      <c r="K381" s="42"/>
      <c r="M381" s="42"/>
      <c r="N381" s="42"/>
      <c r="T381" s="50">
        <v>1979</v>
      </c>
      <c r="U381" s="73" t="s">
        <v>48</v>
      </c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</row>
    <row r="382" spans="1:31" ht="12" customHeight="1">
      <c r="A382" s="65">
        <v>1979</v>
      </c>
      <c r="B382" s="73" t="s">
        <v>49</v>
      </c>
      <c r="C382" s="41">
        <v>1.4</v>
      </c>
      <c r="I382" s="42">
        <v>211300</v>
      </c>
      <c r="J382" s="76"/>
      <c r="K382" s="42"/>
      <c r="M382" s="51"/>
      <c r="N382" s="42"/>
      <c r="O382" s="47"/>
      <c r="T382" s="50">
        <v>1979</v>
      </c>
      <c r="U382" s="73" t="s">
        <v>49</v>
      </c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</row>
    <row r="383" spans="1:31" s="35" customFormat="1" ht="12" customHeight="1">
      <c r="A383" s="65">
        <v>1979</v>
      </c>
      <c r="B383" s="73" t="s">
        <v>50</v>
      </c>
      <c r="C383" s="41">
        <v>1.4</v>
      </c>
      <c r="D383" s="42"/>
      <c r="E383" s="42"/>
      <c r="F383" s="41"/>
      <c r="G383" s="47"/>
      <c r="H383" s="47"/>
      <c r="I383" s="42">
        <v>208730</v>
      </c>
      <c r="J383" s="76"/>
      <c r="K383" s="42"/>
      <c r="L383" s="41"/>
      <c r="M383" s="42"/>
      <c r="N383" s="42"/>
      <c r="O383" s="46"/>
      <c r="P383" s="46"/>
      <c r="Q383" s="47"/>
      <c r="R383" s="46"/>
      <c r="S383" s="46"/>
      <c r="T383" s="50">
        <v>1979</v>
      </c>
      <c r="U383" s="73" t="s">
        <v>50</v>
      </c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</row>
    <row r="384" spans="1:31" s="35" customFormat="1" ht="12" customHeight="1">
      <c r="A384" s="65">
        <v>1979</v>
      </c>
      <c r="B384" s="73" t="s">
        <v>21</v>
      </c>
      <c r="C384" s="41">
        <v>0</v>
      </c>
      <c r="D384" s="42"/>
      <c r="E384" s="42"/>
      <c r="F384" s="41"/>
      <c r="G384" s="47"/>
      <c r="H384" s="47"/>
      <c r="I384" s="42">
        <v>0</v>
      </c>
      <c r="J384" s="76"/>
      <c r="K384" s="42"/>
      <c r="L384" s="41"/>
      <c r="M384" s="42"/>
      <c r="N384" s="42"/>
      <c r="O384" s="46"/>
      <c r="P384" s="46"/>
      <c r="Q384" s="47"/>
      <c r="R384" s="46"/>
      <c r="S384" s="46"/>
      <c r="T384" s="50">
        <v>1979</v>
      </c>
      <c r="U384" s="73" t="s">
        <v>21</v>
      </c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</row>
    <row r="385" spans="1:31" ht="12" customHeight="1">
      <c r="A385" s="65">
        <v>1979</v>
      </c>
      <c r="B385" s="73" t="s">
        <v>22</v>
      </c>
      <c r="C385" s="41">
        <v>0</v>
      </c>
      <c r="I385" s="42">
        <v>3380</v>
      </c>
      <c r="J385" s="76"/>
      <c r="K385" s="55"/>
      <c r="M385" s="51"/>
      <c r="N385" s="42"/>
      <c r="T385" s="50">
        <v>1979</v>
      </c>
      <c r="U385" s="73" t="s">
        <v>22</v>
      </c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</row>
    <row r="386" spans="1:31" ht="12" customHeight="1">
      <c r="A386" s="65">
        <v>1979</v>
      </c>
      <c r="B386" s="73" t="s">
        <v>51</v>
      </c>
      <c r="C386" s="41">
        <v>0.7</v>
      </c>
      <c r="I386" s="42">
        <v>108000</v>
      </c>
      <c r="J386" s="76"/>
      <c r="K386" s="56"/>
      <c r="M386" s="42"/>
      <c r="N386" s="42"/>
      <c r="T386" s="50">
        <v>1979</v>
      </c>
      <c r="U386" s="73" t="s">
        <v>51</v>
      </c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</row>
    <row r="387" spans="1:31" ht="12" customHeight="1">
      <c r="A387" s="65">
        <v>1979</v>
      </c>
      <c r="B387" s="73" t="s">
        <v>23</v>
      </c>
      <c r="C387" s="41">
        <v>0.3</v>
      </c>
      <c r="I387" s="42">
        <v>37950</v>
      </c>
      <c r="J387" s="76"/>
      <c r="K387" s="42"/>
      <c r="M387" s="42"/>
      <c r="N387" s="42"/>
      <c r="T387" s="50">
        <v>1979</v>
      </c>
      <c r="U387" s="73" t="s">
        <v>23</v>
      </c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</row>
    <row r="388" spans="1:31" ht="12" customHeight="1">
      <c r="A388" s="65">
        <v>1979</v>
      </c>
      <c r="B388" s="73" t="s">
        <v>58</v>
      </c>
      <c r="C388" s="41">
        <v>0.6</v>
      </c>
      <c r="I388" s="42">
        <v>87040</v>
      </c>
      <c r="J388" s="76"/>
      <c r="K388" s="42"/>
      <c r="M388" s="42"/>
      <c r="N388" s="42"/>
      <c r="T388" s="50">
        <v>1979</v>
      </c>
      <c r="U388" s="73" t="s">
        <v>58</v>
      </c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</row>
    <row r="389" spans="1:31" ht="12" customHeight="1">
      <c r="A389" s="34"/>
      <c r="B389" s="73"/>
      <c r="D389" s="54"/>
      <c r="I389" s="54"/>
      <c r="K389" s="42"/>
      <c r="M389" s="42"/>
      <c r="N389" s="42"/>
      <c r="T389" s="34"/>
      <c r="U389" s="73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</row>
    <row r="390" spans="14:19" ht="12" customHeight="1">
      <c r="N390" s="42"/>
      <c r="O390" s="42"/>
      <c r="R390" s="42"/>
      <c r="S390" s="42"/>
    </row>
    <row r="391" ht="12" customHeight="1">
      <c r="K391" s="42"/>
    </row>
  </sheetData>
  <autoFilter ref="B6:S388"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93"/>
  <sheetViews>
    <sheetView workbookViewId="0" topLeftCell="A2">
      <pane ySplit="1425" topLeftCell="BM1" activePane="bottomLeft" state="split"/>
      <selection pane="topLeft" activeCell="B2" sqref="B1:I16384"/>
      <selection pane="bottomLeft" activeCell="B10" sqref="B10"/>
    </sheetView>
  </sheetViews>
  <sheetFormatPr defaultColWidth="9.33203125" defaultRowHeight="12" customHeight="1"/>
  <cols>
    <col min="1" max="1" width="5.33203125" style="15" customWidth="1"/>
    <col min="2" max="2" width="40" style="96" bestFit="1" customWidth="1"/>
    <col min="3" max="3" width="10.5" style="84" bestFit="1" customWidth="1"/>
    <col min="4" max="5" width="10.16015625" style="15" bestFit="1" customWidth="1"/>
    <col min="6" max="6" width="12" style="15" bestFit="1" customWidth="1"/>
    <col min="7" max="8" width="7.33203125" style="15" bestFit="1" customWidth="1"/>
    <col min="9" max="9" width="11.5" style="14" bestFit="1" customWidth="1"/>
    <col min="10" max="10" width="8.5" style="15" bestFit="1" customWidth="1"/>
    <col min="11" max="11" width="9.83203125" style="15" bestFit="1" customWidth="1"/>
    <col min="12" max="13" width="8.83203125" style="15" bestFit="1" customWidth="1"/>
    <col min="14" max="14" width="8.5" style="15" bestFit="1" customWidth="1"/>
    <col min="15" max="16" width="10.16015625" style="15" bestFit="1" customWidth="1"/>
    <col min="17" max="17" width="8.66015625" style="15" bestFit="1" customWidth="1"/>
    <col min="18" max="18" width="5.5" style="15" bestFit="1" customWidth="1"/>
    <col min="19" max="19" width="10.16015625" style="15" bestFit="1" customWidth="1"/>
    <col min="20" max="20" width="13.66015625" style="15" bestFit="1" customWidth="1"/>
    <col min="21" max="21" width="5.33203125" style="15" customWidth="1"/>
    <col min="22" max="22" width="18.5" style="15" customWidth="1"/>
    <col min="23" max="23" width="5.83203125" style="15" bestFit="1" customWidth="1"/>
    <col min="24" max="24" width="10.83203125" style="15" bestFit="1" customWidth="1"/>
    <col min="25" max="16384" width="9.33203125" style="15" customWidth="1"/>
  </cols>
  <sheetData>
    <row r="1" spans="1:34" ht="12" customHeight="1">
      <c r="A1" s="6"/>
      <c r="B1" s="83"/>
      <c r="D1" s="12"/>
      <c r="E1" s="12"/>
      <c r="F1" s="11"/>
      <c r="G1" s="13"/>
      <c r="H1" s="13"/>
      <c r="J1" s="12"/>
      <c r="K1" s="12"/>
      <c r="L1" s="12"/>
      <c r="M1" s="12"/>
      <c r="N1" s="11"/>
      <c r="O1" s="12"/>
      <c r="P1" s="11"/>
      <c r="Q1" s="12"/>
      <c r="R1" s="14"/>
      <c r="S1" s="14"/>
      <c r="T1" s="13"/>
      <c r="U1" s="6"/>
      <c r="V1" s="17"/>
      <c r="W1" s="6"/>
      <c r="X1" s="6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1" s="58" customFormat="1" ht="12" customHeight="1">
      <c r="A2" s="40"/>
      <c r="B2" s="36"/>
      <c r="C2" s="37"/>
      <c r="D2" s="36"/>
      <c r="E2" s="36"/>
      <c r="F2" s="37"/>
      <c r="G2" s="38"/>
      <c r="H2" s="38"/>
      <c r="I2" s="39"/>
      <c r="J2" s="36"/>
      <c r="K2" s="36"/>
      <c r="L2" s="37"/>
      <c r="M2" s="37"/>
      <c r="N2" s="36"/>
      <c r="O2" s="39"/>
      <c r="P2" s="39"/>
      <c r="Q2" s="38"/>
      <c r="R2" s="39"/>
      <c r="S2" s="39"/>
      <c r="T2" s="52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s="58" customFormat="1" ht="12" customHeight="1">
      <c r="A3" s="40"/>
      <c r="B3" s="52"/>
      <c r="C3" s="37"/>
      <c r="D3" s="36"/>
      <c r="E3" s="36"/>
      <c r="F3" s="37"/>
      <c r="G3" s="38"/>
      <c r="H3" s="38"/>
      <c r="I3" s="39"/>
      <c r="J3" s="37"/>
      <c r="K3" s="36"/>
      <c r="L3" s="37"/>
      <c r="M3" s="36"/>
      <c r="N3" s="36"/>
      <c r="O3" s="39"/>
      <c r="P3" s="39"/>
      <c r="Q3" s="38"/>
      <c r="R3" s="39"/>
      <c r="S3" s="39"/>
      <c r="T3" s="52"/>
      <c r="U3" s="52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s="58" customFormat="1" ht="12" customHeight="1">
      <c r="A4" s="40"/>
      <c r="B4" s="52"/>
      <c r="C4" s="37"/>
      <c r="D4" s="36"/>
      <c r="E4" s="36"/>
      <c r="F4" s="37"/>
      <c r="G4" s="38"/>
      <c r="H4" s="38"/>
      <c r="I4" s="36"/>
      <c r="J4" s="37"/>
      <c r="K4" s="36"/>
      <c r="L4" s="36"/>
      <c r="M4" s="36"/>
      <c r="N4" s="36"/>
      <c r="O4" s="39"/>
      <c r="P4" s="39"/>
      <c r="Q4" s="38"/>
      <c r="R4" s="39"/>
      <c r="S4" s="39"/>
      <c r="T4" s="52"/>
      <c r="U4" s="52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4" s="16" customFormat="1" ht="12" customHeight="1">
      <c r="A5" s="8"/>
      <c r="B5" s="85"/>
      <c r="C5" s="85"/>
      <c r="D5" s="1"/>
      <c r="E5" s="1"/>
      <c r="F5" s="4"/>
      <c r="G5" s="5"/>
      <c r="H5" s="5"/>
      <c r="I5" s="5"/>
      <c r="J5" s="3"/>
      <c r="K5" s="3"/>
      <c r="L5" s="5"/>
      <c r="M5" s="1"/>
      <c r="N5" s="4"/>
      <c r="O5" s="4"/>
      <c r="P5" s="1"/>
      <c r="Q5" s="1"/>
      <c r="R5" s="3"/>
      <c r="S5" s="3"/>
      <c r="T5" s="5"/>
      <c r="U5" s="8"/>
      <c r="V5" s="69"/>
      <c r="W5" s="8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2" s="58" customFormat="1" ht="12" customHeight="1">
      <c r="A6" s="52"/>
      <c r="B6" s="85"/>
      <c r="C6" s="86"/>
      <c r="D6" s="36"/>
      <c r="E6" s="36"/>
      <c r="F6" s="37"/>
      <c r="G6" s="38"/>
      <c r="H6" s="38"/>
      <c r="I6" s="39"/>
      <c r="J6" s="39"/>
      <c r="K6" s="36"/>
      <c r="L6" s="37"/>
      <c r="M6" s="37"/>
      <c r="N6" s="36"/>
      <c r="O6" s="36"/>
      <c r="P6" s="39"/>
      <c r="Q6" s="39"/>
      <c r="R6" s="38"/>
      <c r="S6" s="39"/>
      <c r="T6" s="39"/>
      <c r="U6" s="52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s="107" customFormat="1" ht="12" customHeight="1">
      <c r="A7" s="114"/>
      <c r="B7" s="73"/>
      <c r="C7" s="90"/>
      <c r="D7" s="115"/>
      <c r="E7" s="115"/>
      <c r="F7" s="116"/>
      <c r="G7" s="117"/>
      <c r="H7" s="117"/>
      <c r="I7" s="141"/>
      <c r="J7" s="118"/>
      <c r="K7" s="115"/>
      <c r="L7" s="116"/>
      <c r="M7" s="115"/>
      <c r="N7" s="116"/>
      <c r="O7" s="115"/>
      <c r="P7" s="118"/>
      <c r="Q7" s="118"/>
      <c r="R7" s="117"/>
      <c r="S7" s="118"/>
      <c r="T7" s="118"/>
      <c r="U7" s="114"/>
      <c r="V7" s="114"/>
      <c r="W7" s="115"/>
      <c r="X7" s="115"/>
      <c r="Y7" s="115"/>
      <c r="Z7" s="115"/>
      <c r="AA7" s="115"/>
      <c r="AB7" s="115"/>
      <c r="AC7" s="115"/>
      <c r="AD7" s="115"/>
      <c r="AE7" s="115"/>
      <c r="AF7" s="115"/>
    </row>
    <row r="8" spans="1:32" s="58" customFormat="1" ht="12" customHeight="1">
      <c r="A8" s="52"/>
      <c r="B8" s="87"/>
      <c r="C8" s="88"/>
      <c r="D8" s="36"/>
      <c r="E8" s="36"/>
      <c r="F8" s="37"/>
      <c r="G8" s="38"/>
      <c r="H8" s="38"/>
      <c r="I8" s="142"/>
      <c r="J8" s="36"/>
      <c r="K8" s="36"/>
      <c r="L8" s="37"/>
      <c r="M8" s="36"/>
      <c r="N8" s="37"/>
      <c r="O8" s="36"/>
      <c r="P8" s="39"/>
      <c r="Q8" s="39"/>
      <c r="R8" s="38"/>
      <c r="S8" s="39"/>
      <c r="T8" s="39"/>
      <c r="U8" s="52"/>
      <c r="V8" s="52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s="58" customFormat="1" ht="12" customHeight="1">
      <c r="A9" s="52"/>
      <c r="B9" s="89"/>
      <c r="C9" s="72"/>
      <c r="D9" s="36"/>
      <c r="E9" s="36"/>
      <c r="F9" s="37"/>
      <c r="G9" s="38"/>
      <c r="H9" s="38"/>
      <c r="I9" s="142"/>
      <c r="J9" s="36"/>
      <c r="K9" s="36"/>
      <c r="L9" s="37"/>
      <c r="M9" s="36"/>
      <c r="N9" s="37"/>
      <c r="O9" s="36"/>
      <c r="P9" s="39"/>
      <c r="Q9" s="39"/>
      <c r="R9" s="38"/>
      <c r="S9" s="39"/>
      <c r="T9" s="39"/>
      <c r="U9" s="52"/>
      <c r="V9" s="52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22" s="45" customFormat="1" ht="12" customHeight="1">
      <c r="A10" s="64"/>
      <c r="B10" s="89"/>
      <c r="C10" s="72"/>
      <c r="D10" s="42"/>
      <c r="E10" s="42"/>
      <c r="F10" s="41"/>
      <c r="G10" s="43"/>
      <c r="H10" s="43"/>
      <c r="I10" s="49"/>
      <c r="J10" s="44"/>
      <c r="K10" s="68"/>
      <c r="L10" s="41"/>
      <c r="O10" s="42"/>
      <c r="P10" s="46"/>
      <c r="Q10" s="47"/>
      <c r="R10" s="47"/>
      <c r="S10" s="46"/>
      <c r="T10" s="46"/>
      <c r="U10" s="64"/>
      <c r="V10" s="70"/>
    </row>
    <row r="11" spans="1:22" s="45" customFormat="1" ht="12" customHeight="1">
      <c r="A11" s="64"/>
      <c r="B11" s="89"/>
      <c r="C11" s="54"/>
      <c r="D11" s="72"/>
      <c r="E11" s="72"/>
      <c r="F11" s="41"/>
      <c r="G11" s="48"/>
      <c r="H11" s="48"/>
      <c r="I11" s="49"/>
      <c r="J11" s="44"/>
      <c r="K11" s="42"/>
      <c r="L11" s="49"/>
      <c r="O11" s="42"/>
      <c r="P11" s="46"/>
      <c r="Q11" s="47"/>
      <c r="R11" s="47"/>
      <c r="S11" s="46"/>
      <c r="T11" s="46"/>
      <c r="U11" s="64"/>
      <c r="V11" s="70"/>
    </row>
    <row r="12" spans="1:22" s="45" customFormat="1" ht="12" customHeight="1">
      <c r="A12" s="64"/>
      <c r="B12" s="87"/>
      <c r="C12" s="90"/>
      <c r="D12" s="72"/>
      <c r="E12" s="72"/>
      <c r="F12" s="41"/>
      <c r="G12" s="43"/>
      <c r="H12" s="43"/>
      <c r="I12" s="128"/>
      <c r="J12" s="44"/>
      <c r="K12" s="42"/>
      <c r="L12" s="41"/>
      <c r="O12" s="42"/>
      <c r="U12" s="64"/>
      <c r="V12" s="70"/>
    </row>
    <row r="13" spans="1:22" s="45" customFormat="1" ht="12" customHeight="1">
      <c r="A13" s="64"/>
      <c r="B13" s="91"/>
      <c r="C13" s="92"/>
      <c r="D13" s="72"/>
      <c r="E13" s="72"/>
      <c r="F13" s="41"/>
      <c r="G13" s="43"/>
      <c r="H13" s="43"/>
      <c r="I13" s="128"/>
      <c r="J13" s="44"/>
      <c r="K13" s="42"/>
      <c r="L13" s="41"/>
      <c r="O13" s="42"/>
      <c r="P13" s="47"/>
      <c r="U13" s="64"/>
      <c r="V13" s="70"/>
    </row>
    <row r="14" spans="1:22" s="45" customFormat="1" ht="12" customHeight="1">
      <c r="A14" s="64"/>
      <c r="B14" s="91"/>
      <c r="C14" s="92"/>
      <c r="D14" s="72"/>
      <c r="E14" s="72"/>
      <c r="F14" s="41"/>
      <c r="G14" s="43"/>
      <c r="H14" s="43"/>
      <c r="I14" s="128"/>
      <c r="J14" s="44"/>
      <c r="K14" s="42"/>
      <c r="L14" s="41"/>
      <c r="O14" s="42"/>
      <c r="U14" s="64"/>
      <c r="V14" s="70"/>
    </row>
    <row r="15" spans="1:32" s="107" customFormat="1" ht="12" customHeight="1">
      <c r="A15" s="114"/>
      <c r="B15" s="87"/>
      <c r="C15" s="90"/>
      <c r="D15" s="115"/>
      <c r="E15" s="115"/>
      <c r="F15" s="116"/>
      <c r="G15" s="117"/>
      <c r="H15" s="117"/>
      <c r="I15" s="141"/>
      <c r="J15" s="118"/>
      <c r="K15" s="115"/>
      <c r="L15" s="116"/>
      <c r="M15" s="115"/>
      <c r="N15" s="116"/>
      <c r="O15" s="115"/>
      <c r="P15" s="118"/>
      <c r="Q15" s="118"/>
      <c r="R15" s="117"/>
      <c r="S15" s="118"/>
      <c r="T15" s="118"/>
      <c r="U15" s="114"/>
      <c r="V15" s="114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</row>
    <row r="16" spans="1:22" s="45" customFormat="1" ht="12" customHeight="1">
      <c r="A16" s="64"/>
      <c r="B16" s="87"/>
      <c r="C16" s="88"/>
      <c r="D16" s="72"/>
      <c r="E16" s="42"/>
      <c r="F16" s="41"/>
      <c r="G16" s="43"/>
      <c r="H16" s="43"/>
      <c r="I16" s="49"/>
      <c r="J16" s="44"/>
      <c r="K16" s="42"/>
      <c r="L16" s="41"/>
      <c r="O16" s="42"/>
      <c r="U16" s="64"/>
      <c r="V16" s="70"/>
    </row>
    <row r="17" spans="1:22" s="45" customFormat="1" ht="12" customHeight="1">
      <c r="A17" s="64"/>
      <c r="B17" s="89"/>
      <c r="C17" s="72"/>
      <c r="D17" s="72"/>
      <c r="E17" s="42"/>
      <c r="F17" s="41"/>
      <c r="G17" s="43"/>
      <c r="H17" s="43"/>
      <c r="I17" s="49"/>
      <c r="J17" s="44"/>
      <c r="K17" s="42"/>
      <c r="L17" s="41"/>
      <c r="O17" s="42"/>
      <c r="U17" s="64"/>
      <c r="V17" s="70"/>
    </row>
    <row r="18" spans="1:22" s="45" customFormat="1" ht="12" customHeight="1">
      <c r="A18" s="64"/>
      <c r="B18" s="89"/>
      <c r="C18" s="54"/>
      <c r="D18" s="72"/>
      <c r="E18" s="72"/>
      <c r="F18" s="41"/>
      <c r="G18" s="43"/>
      <c r="H18" s="43"/>
      <c r="I18" s="128"/>
      <c r="J18" s="44"/>
      <c r="K18" s="42"/>
      <c r="L18" s="41"/>
      <c r="O18" s="42"/>
      <c r="U18" s="64"/>
      <c r="V18" s="70"/>
    </row>
    <row r="19" spans="1:22" s="45" customFormat="1" ht="12" customHeight="1">
      <c r="A19" s="64"/>
      <c r="B19" s="89"/>
      <c r="C19" s="54"/>
      <c r="D19" s="72"/>
      <c r="E19" s="72"/>
      <c r="F19" s="41"/>
      <c r="G19" s="43"/>
      <c r="H19" s="43"/>
      <c r="I19" s="128"/>
      <c r="J19" s="44"/>
      <c r="K19" s="42"/>
      <c r="L19" s="41"/>
      <c r="O19" s="42"/>
      <c r="U19" s="64"/>
      <c r="V19" s="70"/>
    </row>
    <row r="20" spans="1:22" s="45" customFormat="1" ht="12" customHeight="1">
      <c r="A20" s="64"/>
      <c r="B20" s="87"/>
      <c r="C20" s="90"/>
      <c r="D20" s="72"/>
      <c r="E20" s="72"/>
      <c r="F20" s="41"/>
      <c r="G20" s="43"/>
      <c r="H20" s="43"/>
      <c r="I20" s="128"/>
      <c r="J20" s="44"/>
      <c r="K20" s="42"/>
      <c r="L20" s="41"/>
      <c r="O20" s="42"/>
      <c r="U20" s="64"/>
      <c r="V20" s="70"/>
    </row>
    <row r="21" spans="1:22" s="45" customFormat="1" ht="12" customHeight="1">
      <c r="A21" s="64"/>
      <c r="B21" s="91"/>
      <c r="C21" s="92"/>
      <c r="D21" s="72"/>
      <c r="E21" s="72"/>
      <c r="F21" s="41"/>
      <c r="G21" s="43"/>
      <c r="H21" s="43"/>
      <c r="I21" s="128"/>
      <c r="J21" s="44"/>
      <c r="K21" s="42"/>
      <c r="L21" s="41"/>
      <c r="O21" s="42"/>
      <c r="U21" s="64"/>
      <c r="V21" s="70"/>
    </row>
    <row r="22" spans="1:22" s="45" customFormat="1" ht="12" customHeight="1">
      <c r="A22" s="64"/>
      <c r="B22" s="91"/>
      <c r="C22" s="93"/>
      <c r="D22" s="42"/>
      <c r="E22" s="42"/>
      <c r="F22" s="41"/>
      <c r="G22" s="43"/>
      <c r="H22" s="43"/>
      <c r="I22" s="49"/>
      <c r="J22" s="44"/>
      <c r="K22" s="42"/>
      <c r="L22" s="41"/>
      <c r="O22" s="42"/>
      <c r="U22" s="64"/>
      <c r="V22" s="70"/>
    </row>
    <row r="23" spans="1:32" s="107" customFormat="1" ht="12" customHeight="1">
      <c r="A23" s="114"/>
      <c r="B23" s="87"/>
      <c r="C23" s="90"/>
      <c r="D23" s="115"/>
      <c r="E23" s="115"/>
      <c r="F23" s="116"/>
      <c r="G23" s="117"/>
      <c r="H23" s="117"/>
      <c r="I23" s="141"/>
      <c r="J23" s="118"/>
      <c r="K23" s="115"/>
      <c r="L23" s="116"/>
      <c r="M23" s="115"/>
      <c r="N23" s="116"/>
      <c r="O23" s="115"/>
      <c r="P23" s="118"/>
      <c r="Q23" s="118"/>
      <c r="R23" s="117"/>
      <c r="S23" s="118"/>
      <c r="T23" s="118"/>
      <c r="U23" s="114"/>
      <c r="V23" s="114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</row>
    <row r="24" spans="1:22" s="45" customFormat="1" ht="12" customHeight="1">
      <c r="A24" s="64"/>
      <c r="B24" s="87"/>
      <c r="C24" s="90"/>
      <c r="D24" s="42"/>
      <c r="E24" s="42"/>
      <c r="F24" s="41"/>
      <c r="G24" s="43"/>
      <c r="H24" s="43"/>
      <c r="I24" s="49"/>
      <c r="J24" s="44"/>
      <c r="K24" s="42"/>
      <c r="L24" s="41"/>
      <c r="O24" s="42"/>
      <c r="U24" s="64"/>
      <c r="V24" s="70"/>
    </row>
    <row r="25" spans="1:22" s="45" customFormat="1" ht="12" customHeight="1">
      <c r="A25" s="64"/>
      <c r="B25" s="89"/>
      <c r="C25" s="54"/>
      <c r="D25" s="72"/>
      <c r="E25" s="72"/>
      <c r="F25" s="41"/>
      <c r="G25" s="43"/>
      <c r="H25" s="43"/>
      <c r="I25" s="128"/>
      <c r="J25" s="44"/>
      <c r="K25" s="42"/>
      <c r="L25" s="41"/>
      <c r="O25" s="42"/>
      <c r="U25" s="64"/>
      <c r="V25" s="70"/>
    </row>
    <row r="26" spans="1:22" s="45" customFormat="1" ht="12" customHeight="1">
      <c r="A26" s="64"/>
      <c r="B26" s="89"/>
      <c r="C26" s="54"/>
      <c r="D26" s="72"/>
      <c r="E26" s="72"/>
      <c r="F26" s="41"/>
      <c r="G26" s="43"/>
      <c r="H26" s="43"/>
      <c r="I26" s="49"/>
      <c r="J26" s="44"/>
      <c r="K26" s="42"/>
      <c r="L26" s="41"/>
      <c r="O26" s="42"/>
      <c r="U26" s="64"/>
      <c r="V26" s="70"/>
    </row>
    <row r="27" spans="1:22" s="45" customFormat="1" ht="12" customHeight="1">
      <c r="A27" s="64"/>
      <c r="B27" s="89"/>
      <c r="C27" s="54"/>
      <c r="D27" s="72"/>
      <c r="E27" s="72"/>
      <c r="F27" s="41"/>
      <c r="G27" s="43"/>
      <c r="H27" s="43"/>
      <c r="I27" s="49"/>
      <c r="J27" s="44"/>
      <c r="K27" s="42"/>
      <c r="L27" s="41"/>
      <c r="O27" s="42"/>
      <c r="U27" s="64"/>
      <c r="V27" s="70"/>
    </row>
    <row r="28" spans="1:22" s="45" customFormat="1" ht="12" customHeight="1">
      <c r="A28" s="64"/>
      <c r="B28" s="87"/>
      <c r="C28" s="88"/>
      <c r="D28" s="72"/>
      <c r="E28" s="72"/>
      <c r="F28" s="41"/>
      <c r="G28" s="43"/>
      <c r="H28" s="43"/>
      <c r="I28" s="128"/>
      <c r="J28" s="44"/>
      <c r="K28" s="42"/>
      <c r="L28" s="41"/>
      <c r="O28" s="42"/>
      <c r="U28" s="64"/>
      <c r="V28" s="70"/>
    </row>
    <row r="29" spans="1:22" s="45" customFormat="1" ht="12" customHeight="1">
      <c r="A29" s="64"/>
      <c r="B29" s="91"/>
      <c r="C29" s="93"/>
      <c r="D29" s="72"/>
      <c r="E29" s="72"/>
      <c r="F29" s="41"/>
      <c r="G29" s="43"/>
      <c r="H29" s="43"/>
      <c r="I29" s="49"/>
      <c r="J29" s="44"/>
      <c r="K29" s="42"/>
      <c r="L29" s="41"/>
      <c r="O29" s="42"/>
      <c r="U29" s="64"/>
      <c r="V29" s="70"/>
    </row>
    <row r="30" spans="1:22" s="45" customFormat="1" ht="12" customHeight="1">
      <c r="A30" s="64"/>
      <c r="B30" s="91"/>
      <c r="C30" s="93"/>
      <c r="D30" s="72"/>
      <c r="E30" s="72"/>
      <c r="F30" s="41"/>
      <c r="G30" s="43"/>
      <c r="H30" s="43"/>
      <c r="I30" s="49"/>
      <c r="J30" s="44"/>
      <c r="K30" s="42"/>
      <c r="L30" s="41"/>
      <c r="O30" s="42"/>
      <c r="U30" s="64"/>
      <c r="V30" s="70"/>
    </row>
    <row r="31" spans="1:32" s="107" customFormat="1" ht="12" customHeight="1">
      <c r="A31" s="114"/>
      <c r="B31" s="87"/>
      <c r="C31" s="90"/>
      <c r="D31" s="115"/>
      <c r="E31" s="115"/>
      <c r="F31" s="116"/>
      <c r="G31" s="117"/>
      <c r="H31" s="117"/>
      <c r="I31" s="141"/>
      <c r="J31" s="118"/>
      <c r="K31" s="115"/>
      <c r="L31" s="116"/>
      <c r="M31" s="115"/>
      <c r="N31" s="116"/>
      <c r="O31" s="115"/>
      <c r="P31" s="118"/>
      <c r="Q31" s="118"/>
      <c r="R31" s="117"/>
      <c r="S31" s="118"/>
      <c r="T31" s="118"/>
      <c r="U31" s="114"/>
      <c r="V31" s="114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</row>
    <row r="32" spans="1:22" s="45" customFormat="1" ht="12" customHeight="1">
      <c r="A32" s="64"/>
      <c r="B32" s="87"/>
      <c r="C32" s="90"/>
      <c r="D32" s="72"/>
      <c r="E32" s="72"/>
      <c r="F32" s="41"/>
      <c r="G32" s="43"/>
      <c r="H32" s="43"/>
      <c r="I32" s="49"/>
      <c r="J32" s="44"/>
      <c r="K32" s="42"/>
      <c r="L32" s="41"/>
      <c r="O32" s="42"/>
      <c r="U32" s="64"/>
      <c r="V32" s="70"/>
    </row>
    <row r="33" spans="1:22" s="45" customFormat="1" ht="12" customHeight="1">
      <c r="A33" s="64"/>
      <c r="B33" s="89"/>
      <c r="C33" s="54"/>
      <c r="D33" s="72"/>
      <c r="E33" s="72"/>
      <c r="F33" s="41"/>
      <c r="G33" s="43"/>
      <c r="H33" s="43"/>
      <c r="I33" s="128"/>
      <c r="J33" s="44"/>
      <c r="K33" s="42"/>
      <c r="L33" s="41"/>
      <c r="O33" s="42"/>
      <c r="U33" s="64"/>
      <c r="V33" s="70"/>
    </row>
    <row r="34" spans="1:22" s="45" customFormat="1" ht="12" customHeight="1">
      <c r="A34" s="64"/>
      <c r="B34" s="89"/>
      <c r="C34" s="54"/>
      <c r="D34" s="72"/>
      <c r="E34" s="72"/>
      <c r="F34" s="41"/>
      <c r="G34" s="43"/>
      <c r="H34" s="43"/>
      <c r="I34" s="128"/>
      <c r="J34" s="44"/>
      <c r="K34" s="42"/>
      <c r="L34" s="41"/>
      <c r="O34" s="42"/>
      <c r="U34" s="64"/>
      <c r="V34" s="70"/>
    </row>
    <row r="35" spans="1:22" s="45" customFormat="1" ht="12" customHeight="1">
      <c r="A35" s="64"/>
      <c r="B35" s="89"/>
      <c r="C35" s="72"/>
      <c r="D35" s="72"/>
      <c r="E35" s="72"/>
      <c r="F35" s="41"/>
      <c r="G35" s="43"/>
      <c r="H35" s="43"/>
      <c r="I35" s="128"/>
      <c r="J35" s="44"/>
      <c r="K35" s="42"/>
      <c r="L35" s="41"/>
      <c r="O35" s="42"/>
      <c r="U35" s="64"/>
      <c r="V35" s="70"/>
    </row>
    <row r="36" spans="1:22" s="45" customFormat="1" ht="12" customHeight="1">
      <c r="A36" s="63"/>
      <c r="B36" s="87"/>
      <c r="C36" s="88"/>
      <c r="D36" s="42"/>
      <c r="E36" s="42"/>
      <c r="F36" s="41"/>
      <c r="G36" s="43"/>
      <c r="H36" s="43"/>
      <c r="I36" s="49"/>
      <c r="J36" s="44"/>
      <c r="K36" s="42"/>
      <c r="L36" s="41"/>
      <c r="O36" s="42"/>
      <c r="P36" s="46"/>
      <c r="Q36" s="47"/>
      <c r="R36" s="47"/>
      <c r="S36" s="46"/>
      <c r="T36" s="46"/>
      <c r="U36" s="63"/>
      <c r="V36" s="70"/>
    </row>
    <row r="37" spans="1:22" s="45" customFormat="1" ht="12" customHeight="1">
      <c r="A37" s="63"/>
      <c r="B37" s="91"/>
      <c r="C37" s="93"/>
      <c r="D37" s="42"/>
      <c r="E37" s="42"/>
      <c r="F37" s="41"/>
      <c r="G37" s="48"/>
      <c r="H37" s="48"/>
      <c r="I37" s="49"/>
      <c r="J37" s="33"/>
      <c r="K37" s="42"/>
      <c r="L37" s="49"/>
      <c r="O37" s="42"/>
      <c r="P37" s="46"/>
      <c r="Q37" s="47"/>
      <c r="R37" s="47"/>
      <c r="S37" s="46"/>
      <c r="T37" s="46"/>
      <c r="U37" s="63"/>
      <c r="V37" s="70"/>
    </row>
    <row r="38" spans="1:22" s="45" customFormat="1" ht="12" customHeight="1">
      <c r="A38" s="63"/>
      <c r="B38" s="91"/>
      <c r="C38" s="92"/>
      <c r="D38" s="42"/>
      <c r="E38" s="42"/>
      <c r="F38" s="41"/>
      <c r="G38" s="43"/>
      <c r="H38" s="43"/>
      <c r="I38" s="49"/>
      <c r="J38" s="44"/>
      <c r="K38" s="42"/>
      <c r="L38" s="41"/>
      <c r="O38" s="42"/>
      <c r="U38" s="63"/>
      <c r="V38" s="70"/>
    </row>
    <row r="39" spans="1:32" s="107" customFormat="1" ht="12" customHeight="1">
      <c r="A39" s="114"/>
      <c r="B39" s="87"/>
      <c r="C39" s="90"/>
      <c r="D39" s="115"/>
      <c r="E39" s="115"/>
      <c r="F39" s="116"/>
      <c r="G39" s="117"/>
      <c r="H39" s="117"/>
      <c r="I39" s="141"/>
      <c r="J39" s="118"/>
      <c r="K39" s="115"/>
      <c r="L39" s="116"/>
      <c r="M39" s="115"/>
      <c r="N39" s="116"/>
      <c r="O39" s="115"/>
      <c r="P39" s="118"/>
      <c r="Q39" s="118"/>
      <c r="R39" s="117"/>
      <c r="S39" s="118"/>
      <c r="T39" s="118"/>
      <c r="U39" s="114"/>
      <c r="V39" s="114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</row>
    <row r="40" spans="1:22" s="45" customFormat="1" ht="12" customHeight="1">
      <c r="A40" s="63"/>
      <c r="B40" s="87"/>
      <c r="C40" s="90"/>
      <c r="D40" s="42"/>
      <c r="E40" s="42"/>
      <c r="F40" s="41"/>
      <c r="G40" s="43"/>
      <c r="H40" s="43"/>
      <c r="I40" s="49"/>
      <c r="J40" s="44"/>
      <c r="K40" s="42"/>
      <c r="L40" s="41"/>
      <c r="O40" s="42"/>
      <c r="P40" s="47"/>
      <c r="U40" s="63"/>
      <c r="V40" s="70"/>
    </row>
    <row r="41" spans="1:22" s="45" customFormat="1" ht="12" customHeight="1">
      <c r="A41" s="63"/>
      <c r="B41" s="89"/>
      <c r="C41" s="54"/>
      <c r="D41" s="42"/>
      <c r="E41" s="42"/>
      <c r="F41" s="41"/>
      <c r="G41" s="43"/>
      <c r="H41" s="43"/>
      <c r="I41" s="49"/>
      <c r="J41" s="44"/>
      <c r="K41" s="42"/>
      <c r="L41" s="41"/>
      <c r="O41" s="42"/>
      <c r="U41" s="63"/>
      <c r="V41" s="70"/>
    </row>
    <row r="42" spans="1:22" s="45" customFormat="1" ht="12" customHeight="1">
      <c r="A42" s="63"/>
      <c r="B42" s="89"/>
      <c r="C42" s="72"/>
      <c r="D42" s="42"/>
      <c r="E42" s="42"/>
      <c r="F42" s="41"/>
      <c r="G42" s="43"/>
      <c r="H42" s="43"/>
      <c r="I42" s="49"/>
      <c r="J42" s="44"/>
      <c r="K42" s="42"/>
      <c r="L42" s="41"/>
      <c r="O42" s="42"/>
      <c r="U42" s="63"/>
      <c r="V42" s="70"/>
    </row>
    <row r="43" spans="1:22" s="45" customFormat="1" ht="12" customHeight="1">
      <c r="A43" s="63"/>
      <c r="B43" s="89"/>
      <c r="C43" s="72"/>
      <c r="D43" s="42"/>
      <c r="E43" s="42"/>
      <c r="F43" s="41"/>
      <c r="G43" s="43"/>
      <c r="H43" s="43"/>
      <c r="I43" s="49"/>
      <c r="J43" s="44"/>
      <c r="K43" s="42"/>
      <c r="L43" s="41"/>
      <c r="O43" s="42"/>
      <c r="U43" s="63"/>
      <c r="V43" s="70"/>
    </row>
    <row r="44" spans="1:22" s="45" customFormat="1" ht="12" customHeight="1">
      <c r="A44" s="63"/>
      <c r="B44" s="87"/>
      <c r="C44" s="88"/>
      <c r="D44" s="42"/>
      <c r="E44" s="42"/>
      <c r="F44" s="41"/>
      <c r="G44" s="43"/>
      <c r="H44" s="43"/>
      <c r="I44" s="49"/>
      <c r="J44" s="44"/>
      <c r="K44" s="42"/>
      <c r="L44" s="41"/>
      <c r="O44" s="42"/>
      <c r="U44" s="63"/>
      <c r="V44" s="70"/>
    </row>
    <row r="45" spans="1:22" s="45" customFormat="1" ht="12" customHeight="1">
      <c r="A45" s="63"/>
      <c r="B45" s="91"/>
      <c r="C45" s="92"/>
      <c r="D45" s="42"/>
      <c r="E45" s="42"/>
      <c r="F45" s="41"/>
      <c r="G45" s="43"/>
      <c r="H45" s="43"/>
      <c r="I45" s="49"/>
      <c r="J45" s="44"/>
      <c r="K45" s="42"/>
      <c r="L45" s="41"/>
      <c r="O45" s="42"/>
      <c r="U45" s="63"/>
      <c r="V45" s="70"/>
    </row>
    <row r="46" spans="1:22" s="45" customFormat="1" ht="12" customHeight="1">
      <c r="A46" s="63"/>
      <c r="B46" s="91"/>
      <c r="C46" s="92"/>
      <c r="D46" s="42"/>
      <c r="E46" s="42"/>
      <c r="F46" s="41"/>
      <c r="G46" s="43"/>
      <c r="H46" s="43"/>
      <c r="I46" s="49"/>
      <c r="J46" s="44"/>
      <c r="K46" s="42"/>
      <c r="L46" s="41"/>
      <c r="O46" s="42"/>
      <c r="U46" s="63"/>
      <c r="V46" s="70"/>
    </row>
    <row r="47" spans="1:32" s="107" customFormat="1" ht="12" customHeight="1">
      <c r="A47" s="114"/>
      <c r="B47" s="87"/>
      <c r="C47" s="90"/>
      <c r="D47" s="115"/>
      <c r="E47" s="115"/>
      <c r="F47" s="116"/>
      <c r="G47" s="117"/>
      <c r="H47" s="117"/>
      <c r="I47" s="141"/>
      <c r="J47" s="118"/>
      <c r="K47" s="115"/>
      <c r="L47" s="116"/>
      <c r="M47" s="115"/>
      <c r="N47" s="116"/>
      <c r="O47" s="115"/>
      <c r="P47" s="118"/>
      <c r="Q47" s="118"/>
      <c r="R47" s="117"/>
      <c r="S47" s="118"/>
      <c r="T47" s="118"/>
      <c r="U47" s="114"/>
      <c r="V47" s="114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</row>
    <row r="48" spans="1:22" s="45" customFormat="1" ht="12" customHeight="1">
      <c r="A48" s="63"/>
      <c r="B48" s="87"/>
      <c r="C48" s="88"/>
      <c r="D48" s="42"/>
      <c r="E48" s="42"/>
      <c r="F48" s="41"/>
      <c r="G48" s="43"/>
      <c r="H48" s="43"/>
      <c r="I48" s="49"/>
      <c r="J48" s="44"/>
      <c r="K48" s="42"/>
      <c r="L48" s="41"/>
      <c r="O48" s="42"/>
      <c r="U48" s="63"/>
      <c r="V48" s="70"/>
    </row>
    <row r="49" spans="1:22" s="45" customFormat="1" ht="12" customHeight="1">
      <c r="A49" s="63"/>
      <c r="B49" s="89"/>
      <c r="C49" s="54"/>
      <c r="D49" s="42"/>
      <c r="E49" s="42"/>
      <c r="F49" s="41"/>
      <c r="G49" s="43"/>
      <c r="H49" s="43"/>
      <c r="I49" s="49"/>
      <c r="J49" s="44"/>
      <c r="K49" s="42"/>
      <c r="L49" s="41"/>
      <c r="O49" s="42"/>
      <c r="U49" s="63"/>
      <c r="V49" s="70"/>
    </row>
    <row r="50" spans="1:22" s="45" customFormat="1" ht="12" customHeight="1">
      <c r="A50" s="63"/>
      <c r="B50" s="89"/>
      <c r="C50" s="54"/>
      <c r="D50" s="42"/>
      <c r="E50" s="42"/>
      <c r="F50" s="41"/>
      <c r="G50" s="43"/>
      <c r="H50" s="43"/>
      <c r="I50" s="49"/>
      <c r="J50" s="44"/>
      <c r="K50" s="42"/>
      <c r="L50" s="41"/>
      <c r="O50" s="42"/>
      <c r="U50" s="63"/>
      <c r="V50" s="70"/>
    </row>
    <row r="51" spans="1:22" s="45" customFormat="1" ht="12" customHeight="1">
      <c r="A51" s="63"/>
      <c r="B51" s="89"/>
      <c r="C51" s="54"/>
      <c r="D51" s="42"/>
      <c r="E51" s="42"/>
      <c r="F51" s="41"/>
      <c r="G51" s="43"/>
      <c r="H51" s="43"/>
      <c r="I51" s="49"/>
      <c r="J51" s="44"/>
      <c r="K51" s="42"/>
      <c r="L51" s="41"/>
      <c r="O51" s="42"/>
      <c r="U51" s="63"/>
      <c r="V51" s="70"/>
    </row>
    <row r="52" spans="1:22" s="45" customFormat="1" ht="12" customHeight="1">
      <c r="A52" s="63"/>
      <c r="B52" s="87"/>
      <c r="C52" s="90"/>
      <c r="D52" s="42"/>
      <c r="E52" s="42"/>
      <c r="F52" s="41"/>
      <c r="G52" s="43"/>
      <c r="H52" s="43"/>
      <c r="I52" s="49"/>
      <c r="J52" s="44"/>
      <c r="K52" s="42"/>
      <c r="L52" s="41"/>
      <c r="O52" s="42"/>
      <c r="U52" s="63"/>
      <c r="V52" s="70"/>
    </row>
    <row r="53" spans="1:22" s="45" customFormat="1" ht="12" customHeight="1">
      <c r="A53" s="63"/>
      <c r="B53" s="91"/>
      <c r="C53" s="93"/>
      <c r="D53" s="42"/>
      <c r="E53" s="42"/>
      <c r="F53" s="41"/>
      <c r="G53" s="43"/>
      <c r="H53" s="43"/>
      <c r="I53" s="49"/>
      <c r="J53" s="44"/>
      <c r="K53" s="42"/>
      <c r="L53" s="41"/>
      <c r="O53" s="42"/>
      <c r="U53" s="63"/>
      <c r="V53" s="70"/>
    </row>
    <row r="54" spans="1:22" s="45" customFormat="1" ht="12" customHeight="1">
      <c r="A54" s="63"/>
      <c r="B54" s="91"/>
      <c r="C54" s="93"/>
      <c r="D54" s="42"/>
      <c r="E54" s="42"/>
      <c r="F54" s="41"/>
      <c r="G54" s="43"/>
      <c r="H54" s="43"/>
      <c r="I54" s="49"/>
      <c r="J54" s="44"/>
      <c r="K54" s="42"/>
      <c r="L54" s="41"/>
      <c r="O54" s="42"/>
      <c r="U54" s="63"/>
      <c r="V54" s="70"/>
    </row>
    <row r="55" spans="1:32" s="107" customFormat="1" ht="12" customHeight="1">
      <c r="A55" s="114"/>
      <c r="B55" s="87"/>
      <c r="C55" s="90"/>
      <c r="D55" s="115"/>
      <c r="E55" s="115"/>
      <c r="F55" s="116"/>
      <c r="G55" s="117"/>
      <c r="H55" s="117"/>
      <c r="I55" s="141"/>
      <c r="J55" s="118"/>
      <c r="K55" s="115"/>
      <c r="L55" s="116"/>
      <c r="M55" s="115"/>
      <c r="N55" s="116"/>
      <c r="O55" s="115"/>
      <c r="P55" s="118"/>
      <c r="Q55" s="118"/>
      <c r="R55" s="117"/>
      <c r="S55" s="118"/>
      <c r="T55" s="118"/>
      <c r="U55" s="114"/>
      <c r="V55" s="114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</row>
    <row r="56" spans="1:22" s="45" customFormat="1" ht="12" customHeight="1">
      <c r="A56" s="63"/>
      <c r="B56" s="87"/>
      <c r="C56" s="90"/>
      <c r="D56" s="42"/>
      <c r="E56" s="42"/>
      <c r="F56" s="41"/>
      <c r="G56" s="43"/>
      <c r="H56" s="43"/>
      <c r="I56" s="49"/>
      <c r="J56" s="44"/>
      <c r="K56" s="42"/>
      <c r="L56" s="41"/>
      <c r="O56" s="42"/>
      <c r="U56" s="63"/>
      <c r="V56" s="70"/>
    </row>
    <row r="57" spans="1:22" s="45" customFormat="1" ht="12" customHeight="1">
      <c r="A57" s="63"/>
      <c r="B57" s="89"/>
      <c r="C57" s="72"/>
      <c r="D57" s="42"/>
      <c r="E57" s="42"/>
      <c r="F57" s="41"/>
      <c r="G57" s="43"/>
      <c r="H57" s="43"/>
      <c r="I57" s="49"/>
      <c r="J57" s="44"/>
      <c r="K57" s="42"/>
      <c r="L57" s="41"/>
      <c r="O57" s="42"/>
      <c r="U57" s="63"/>
      <c r="V57" s="70"/>
    </row>
    <row r="58" spans="1:22" s="45" customFormat="1" ht="12" customHeight="1">
      <c r="A58" s="63"/>
      <c r="B58" s="89"/>
      <c r="C58" s="72"/>
      <c r="D58" s="42"/>
      <c r="E58" s="42"/>
      <c r="F58" s="41"/>
      <c r="G58" s="43"/>
      <c r="H58" s="43"/>
      <c r="I58" s="49"/>
      <c r="J58" s="44"/>
      <c r="K58" s="42"/>
      <c r="L58" s="41"/>
      <c r="O58" s="42"/>
      <c r="U58" s="63"/>
      <c r="V58" s="70"/>
    </row>
    <row r="59" spans="1:22" s="45" customFormat="1" ht="12" customHeight="1">
      <c r="A59" s="63"/>
      <c r="B59" s="89"/>
      <c r="C59" s="72"/>
      <c r="D59" s="42"/>
      <c r="E59" s="42"/>
      <c r="F59" s="41"/>
      <c r="G59" s="43"/>
      <c r="H59" s="43"/>
      <c r="I59" s="49"/>
      <c r="J59" s="44"/>
      <c r="K59" s="42"/>
      <c r="L59" s="41"/>
      <c r="O59" s="42"/>
      <c r="U59" s="63"/>
      <c r="V59" s="70"/>
    </row>
    <row r="60" spans="1:22" s="45" customFormat="1" ht="12" customHeight="1">
      <c r="A60" s="63"/>
      <c r="B60" s="87"/>
      <c r="C60" s="90"/>
      <c r="D60" s="42"/>
      <c r="E60" s="42"/>
      <c r="F60" s="41"/>
      <c r="G60" s="43"/>
      <c r="H60" s="43"/>
      <c r="I60" s="49"/>
      <c r="J60" s="44"/>
      <c r="K60" s="42"/>
      <c r="L60" s="41"/>
      <c r="O60" s="42"/>
      <c r="U60" s="63"/>
      <c r="V60" s="70"/>
    </row>
    <row r="61" spans="1:22" s="45" customFormat="1" ht="12" customHeight="1">
      <c r="A61" s="63"/>
      <c r="B61" s="91"/>
      <c r="C61" s="92"/>
      <c r="D61" s="42"/>
      <c r="E61" s="42"/>
      <c r="F61" s="41"/>
      <c r="G61" s="43"/>
      <c r="H61" s="43"/>
      <c r="I61" s="49"/>
      <c r="J61" s="44"/>
      <c r="K61" s="42"/>
      <c r="L61" s="41"/>
      <c r="O61" s="42"/>
      <c r="U61" s="63"/>
      <c r="V61" s="70"/>
    </row>
    <row r="62" spans="1:34" s="16" customFormat="1" ht="12" customHeight="1">
      <c r="A62" s="8"/>
      <c r="B62" s="91"/>
      <c r="C62" s="92"/>
      <c r="D62" s="1"/>
      <c r="E62" s="1"/>
      <c r="F62" s="4"/>
      <c r="G62" s="5"/>
      <c r="H62" s="5"/>
      <c r="I62" s="143"/>
      <c r="J62" s="3"/>
      <c r="K62" s="3"/>
      <c r="L62" s="5"/>
      <c r="M62" s="1"/>
      <c r="N62" s="4"/>
      <c r="O62" s="4"/>
      <c r="P62" s="1"/>
      <c r="Q62" s="1"/>
      <c r="R62" s="3"/>
      <c r="S62" s="3"/>
      <c r="T62" s="5"/>
      <c r="U62" s="8"/>
      <c r="V62" s="69"/>
      <c r="W62" s="8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2" s="107" customFormat="1" ht="12" customHeight="1">
      <c r="A63" s="114"/>
      <c r="B63" s="87"/>
      <c r="C63" s="90"/>
      <c r="D63" s="115"/>
      <c r="E63" s="115"/>
      <c r="F63" s="116"/>
      <c r="G63" s="117"/>
      <c r="H63" s="117"/>
      <c r="I63" s="141"/>
      <c r="J63" s="118"/>
      <c r="K63" s="115"/>
      <c r="L63" s="116"/>
      <c r="M63" s="115"/>
      <c r="N63" s="116"/>
      <c r="O63" s="115"/>
      <c r="P63" s="118"/>
      <c r="Q63" s="118"/>
      <c r="R63" s="117"/>
      <c r="S63" s="118"/>
      <c r="T63" s="118"/>
      <c r="U63" s="114"/>
      <c r="V63" s="114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</row>
    <row r="64" spans="1:34" s="16" customFormat="1" ht="12" customHeight="1">
      <c r="A64" s="8"/>
      <c r="B64" s="87"/>
      <c r="C64" s="88"/>
      <c r="D64" s="1"/>
      <c r="E64" s="1"/>
      <c r="F64" s="4"/>
      <c r="G64" s="5"/>
      <c r="H64" s="5"/>
      <c r="I64" s="143"/>
      <c r="J64" s="3"/>
      <c r="K64" s="3"/>
      <c r="L64" s="5"/>
      <c r="M64" s="1"/>
      <c r="N64" s="4"/>
      <c r="O64" s="1"/>
      <c r="P64" s="4"/>
      <c r="Q64" s="1"/>
      <c r="R64" s="3"/>
      <c r="S64" s="3"/>
      <c r="T64" s="5"/>
      <c r="U64" s="8"/>
      <c r="V64" s="71"/>
      <c r="W64" s="8"/>
      <c r="X64" s="9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16" customFormat="1" ht="12" customHeight="1">
      <c r="A65" s="8"/>
      <c r="B65" s="89"/>
      <c r="C65" s="72"/>
      <c r="D65" s="1"/>
      <c r="E65" s="1"/>
      <c r="F65" s="4"/>
      <c r="G65" s="5"/>
      <c r="H65" s="5"/>
      <c r="I65" s="144"/>
      <c r="J65" s="1"/>
      <c r="K65" s="1"/>
      <c r="L65" s="5"/>
      <c r="M65" s="1"/>
      <c r="N65" s="4"/>
      <c r="O65" s="1"/>
      <c r="P65" s="4"/>
      <c r="Q65" s="1"/>
      <c r="R65" s="3"/>
      <c r="S65" s="3"/>
      <c r="T65" s="5"/>
      <c r="U65" s="8"/>
      <c r="V65" s="71"/>
      <c r="W65" s="8"/>
      <c r="X65" s="9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24" ht="12" customHeight="1">
      <c r="A66" s="17"/>
      <c r="B66" s="89"/>
      <c r="C66" s="72"/>
      <c r="D66" s="19"/>
      <c r="E66" s="19"/>
      <c r="F66" s="18"/>
      <c r="G66" s="20"/>
      <c r="H66" s="20"/>
      <c r="I66" s="129"/>
      <c r="J66" s="19"/>
      <c r="K66" s="22"/>
      <c r="L66" s="22"/>
      <c r="M66" s="19"/>
      <c r="N66" s="18"/>
      <c r="O66" s="23"/>
      <c r="P66" s="23"/>
      <c r="Q66" s="19"/>
      <c r="R66" s="21"/>
      <c r="S66" s="24"/>
      <c r="T66" s="24"/>
      <c r="U66" s="17"/>
      <c r="V66" s="32"/>
      <c r="W66" s="17"/>
      <c r="X66" s="2"/>
    </row>
    <row r="67" spans="1:34" ht="12" customHeight="1">
      <c r="A67" s="10"/>
      <c r="B67" s="89"/>
      <c r="C67" s="54"/>
      <c r="D67" s="19"/>
      <c r="E67" s="19"/>
      <c r="F67" s="18"/>
      <c r="G67" s="24"/>
      <c r="H67" s="24"/>
      <c r="I67" s="129"/>
      <c r="J67" s="19"/>
      <c r="K67" s="22"/>
      <c r="L67" s="22"/>
      <c r="M67" s="19"/>
      <c r="N67" s="18"/>
      <c r="O67" s="19"/>
      <c r="P67" s="18"/>
      <c r="Q67" s="19"/>
      <c r="R67" s="21"/>
      <c r="S67" s="24"/>
      <c r="T67" s="24"/>
      <c r="U67" s="10"/>
      <c r="V67" s="32"/>
      <c r="W67" s="10"/>
      <c r="X67" s="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ht="12" customHeight="1">
      <c r="A68" s="7"/>
      <c r="B68" s="87"/>
      <c r="C68" s="90"/>
      <c r="D68" s="19"/>
      <c r="E68" s="19"/>
      <c r="F68" s="18"/>
      <c r="G68" s="24"/>
      <c r="H68" s="24"/>
      <c r="I68" s="129"/>
      <c r="J68" s="19"/>
      <c r="K68" s="22"/>
      <c r="L68" s="22"/>
      <c r="M68" s="19"/>
      <c r="N68" s="18"/>
      <c r="O68" s="19"/>
      <c r="P68" s="18"/>
      <c r="Q68" s="19"/>
      <c r="R68" s="21"/>
      <c r="S68" s="24"/>
      <c r="T68" s="24"/>
      <c r="U68" s="7"/>
      <c r="V68" s="32"/>
      <c r="W68" s="7"/>
      <c r="X68" s="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ht="12" customHeight="1">
      <c r="A69" s="10"/>
      <c r="B69" s="91"/>
      <c r="C69" s="92"/>
      <c r="D69" s="19"/>
      <c r="E69" s="19"/>
      <c r="F69" s="18"/>
      <c r="G69" s="24"/>
      <c r="H69" s="24"/>
      <c r="I69" s="129"/>
      <c r="J69" s="19"/>
      <c r="K69" s="22"/>
      <c r="L69" s="22"/>
      <c r="M69" s="19"/>
      <c r="N69" s="18"/>
      <c r="O69" s="19"/>
      <c r="P69" s="18"/>
      <c r="Q69" s="19"/>
      <c r="R69" s="21"/>
      <c r="S69" s="24"/>
      <c r="T69" s="24"/>
      <c r="U69" s="10"/>
      <c r="V69" s="32"/>
      <c r="W69" s="10"/>
      <c r="X69" s="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ht="12" customHeight="1">
      <c r="A70" s="7"/>
      <c r="B70" s="91"/>
      <c r="C70" s="92"/>
      <c r="D70" s="19"/>
      <c r="E70" s="19"/>
      <c r="F70" s="18"/>
      <c r="G70" s="24"/>
      <c r="H70" s="24"/>
      <c r="I70" s="129"/>
      <c r="J70" s="19"/>
      <c r="K70" s="22"/>
      <c r="L70" s="22"/>
      <c r="M70" s="19"/>
      <c r="N70" s="18"/>
      <c r="O70" s="19"/>
      <c r="P70" s="18"/>
      <c r="Q70" s="19"/>
      <c r="R70" s="21"/>
      <c r="S70" s="24"/>
      <c r="T70" s="24"/>
      <c r="U70" s="7"/>
      <c r="V70" s="32"/>
      <c r="W70" s="7"/>
      <c r="X70" s="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2" s="107" customFormat="1" ht="12" customHeight="1">
      <c r="A71" s="114"/>
      <c r="B71" s="87"/>
      <c r="C71" s="90"/>
      <c r="D71" s="115"/>
      <c r="E71" s="115"/>
      <c r="F71" s="116"/>
      <c r="G71" s="117"/>
      <c r="H71" s="117"/>
      <c r="I71" s="141"/>
      <c r="J71" s="118"/>
      <c r="K71" s="115"/>
      <c r="L71" s="116"/>
      <c r="M71" s="115"/>
      <c r="N71" s="116"/>
      <c r="O71" s="115"/>
      <c r="P71" s="118"/>
      <c r="Q71" s="118"/>
      <c r="R71" s="117"/>
      <c r="S71" s="118"/>
      <c r="T71" s="118"/>
      <c r="U71" s="114"/>
      <c r="V71" s="114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</row>
    <row r="72" spans="1:34" ht="12" customHeight="1">
      <c r="A72" s="10"/>
      <c r="B72" s="87"/>
      <c r="C72" s="88"/>
      <c r="D72" s="19"/>
      <c r="E72" s="19"/>
      <c r="F72" s="18"/>
      <c r="G72" s="24"/>
      <c r="H72" s="24"/>
      <c r="I72" s="129"/>
      <c r="J72" s="19"/>
      <c r="K72" s="22"/>
      <c r="L72" s="22"/>
      <c r="M72" s="19"/>
      <c r="N72" s="18"/>
      <c r="O72" s="19"/>
      <c r="P72" s="18"/>
      <c r="Q72" s="19"/>
      <c r="R72" s="21"/>
      <c r="S72" s="24"/>
      <c r="T72" s="24"/>
      <c r="U72" s="10"/>
      <c r="V72" s="32"/>
      <c r="W72" s="10"/>
      <c r="X72" s="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ht="12" customHeight="1">
      <c r="A73" s="7"/>
      <c r="B73" s="89"/>
      <c r="C73" s="72"/>
      <c r="D73" s="19"/>
      <c r="E73" s="19"/>
      <c r="F73" s="18"/>
      <c r="G73" s="24"/>
      <c r="H73" s="24"/>
      <c r="I73" s="129"/>
      <c r="J73" s="19"/>
      <c r="K73" s="22"/>
      <c r="L73" s="22"/>
      <c r="M73" s="19"/>
      <c r="N73" s="18"/>
      <c r="O73" s="19"/>
      <c r="P73" s="18"/>
      <c r="Q73" s="19"/>
      <c r="R73" s="21"/>
      <c r="S73" s="24"/>
      <c r="T73" s="24"/>
      <c r="U73" s="7"/>
      <c r="V73" s="32"/>
      <c r="W73" s="7"/>
      <c r="X73" s="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ht="12" customHeight="1">
      <c r="A74" s="10"/>
      <c r="B74" s="89"/>
      <c r="C74" s="54"/>
      <c r="D74" s="19"/>
      <c r="E74" s="19"/>
      <c r="F74" s="18"/>
      <c r="G74" s="24"/>
      <c r="H74" s="24"/>
      <c r="I74" s="129"/>
      <c r="J74" s="19"/>
      <c r="K74" s="22"/>
      <c r="L74" s="22"/>
      <c r="M74" s="19"/>
      <c r="N74" s="18"/>
      <c r="O74" s="19"/>
      <c r="P74" s="18"/>
      <c r="Q74" s="25"/>
      <c r="R74" s="21"/>
      <c r="S74" s="24"/>
      <c r="T74" s="24"/>
      <c r="U74" s="10"/>
      <c r="V74" s="32"/>
      <c r="W74" s="10"/>
      <c r="X74" s="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ht="12" customHeight="1">
      <c r="A75" s="7"/>
      <c r="B75" s="89"/>
      <c r="C75" s="54"/>
      <c r="D75" s="19"/>
      <c r="E75" s="19"/>
      <c r="F75" s="18"/>
      <c r="G75" s="24"/>
      <c r="H75" s="24"/>
      <c r="I75" s="129"/>
      <c r="J75" s="19"/>
      <c r="K75" s="22"/>
      <c r="L75" s="22"/>
      <c r="M75" s="19"/>
      <c r="N75" s="18"/>
      <c r="O75" s="19"/>
      <c r="P75" s="18"/>
      <c r="Q75" s="25"/>
      <c r="R75" s="21"/>
      <c r="S75" s="24"/>
      <c r="T75" s="24"/>
      <c r="U75" s="7"/>
      <c r="V75" s="32"/>
      <c r="W75" s="7"/>
      <c r="X75" s="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ht="12" customHeight="1">
      <c r="A76" s="10"/>
      <c r="B76" s="87"/>
      <c r="C76" s="90"/>
      <c r="D76" s="19"/>
      <c r="E76" s="19"/>
      <c r="F76" s="18"/>
      <c r="G76" s="24"/>
      <c r="H76" s="24"/>
      <c r="I76" s="129"/>
      <c r="J76" s="19"/>
      <c r="K76" s="22"/>
      <c r="L76" s="22"/>
      <c r="M76" s="19"/>
      <c r="N76" s="18"/>
      <c r="O76" s="19"/>
      <c r="P76" s="18"/>
      <c r="Q76" s="25"/>
      <c r="R76" s="21"/>
      <c r="S76" s="24"/>
      <c r="T76" s="24"/>
      <c r="U76" s="10"/>
      <c r="V76" s="32"/>
      <c r="W76" s="10"/>
      <c r="X76" s="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ht="12" customHeight="1">
      <c r="A77" s="7"/>
      <c r="B77" s="91"/>
      <c r="C77" s="92"/>
      <c r="D77" s="19"/>
      <c r="E77" s="19"/>
      <c r="F77" s="18"/>
      <c r="G77" s="24"/>
      <c r="H77" s="24"/>
      <c r="I77" s="129"/>
      <c r="J77" s="19"/>
      <c r="K77" s="22"/>
      <c r="L77" s="22"/>
      <c r="M77" s="19"/>
      <c r="N77" s="18"/>
      <c r="O77" s="19"/>
      <c r="P77" s="18"/>
      <c r="Q77" s="25"/>
      <c r="R77" s="21"/>
      <c r="S77" s="24"/>
      <c r="T77" s="24"/>
      <c r="U77" s="7"/>
      <c r="V77" s="32"/>
      <c r="W77" s="7"/>
      <c r="X77" s="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ht="12" customHeight="1">
      <c r="A78" s="10"/>
      <c r="B78" s="91"/>
      <c r="C78" s="93"/>
      <c r="D78" s="19"/>
      <c r="E78" s="19"/>
      <c r="F78" s="18"/>
      <c r="G78" s="24"/>
      <c r="H78" s="24"/>
      <c r="I78" s="129"/>
      <c r="J78" s="19"/>
      <c r="K78" s="22"/>
      <c r="L78" s="22"/>
      <c r="M78" s="19"/>
      <c r="N78" s="18"/>
      <c r="O78" s="19"/>
      <c r="P78" s="18"/>
      <c r="Q78" s="25"/>
      <c r="R78" s="21"/>
      <c r="S78" s="24"/>
      <c r="T78" s="24"/>
      <c r="U78" s="10"/>
      <c r="V78" s="32"/>
      <c r="W78" s="10"/>
      <c r="X78" s="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2" s="107" customFormat="1" ht="12" customHeight="1">
      <c r="A79" s="114"/>
      <c r="B79" s="87"/>
      <c r="C79" s="90"/>
      <c r="D79" s="115"/>
      <c r="E79" s="115"/>
      <c r="F79" s="116"/>
      <c r="G79" s="117"/>
      <c r="H79" s="117"/>
      <c r="I79" s="141"/>
      <c r="J79" s="118"/>
      <c r="K79" s="115"/>
      <c r="L79" s="116"/>
      <c r="M79" s="115"/>
      <c r="N79" s="116"/>
      <c r="O79" s="115"/>
      <c r="P79" s="118"/>
      <c r="Q79" s="118"/>
      <c r="R79" s="117"/>
      <c r="S79" s="118"/>
      <c r="T79" s="118"/>
      <c r="U79" s="114"/>
      <c r="V79" s="114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</row>
    <row r="80" spans="1:34" ht="12" customHeight="1">
      <c r="A80" s="7"/>
      <c r="B80" s="87"/>
      <c r="C80" s="88"/>
      <c r="D80" s="19"/>
      <c r="E80" s="19"/>
      <c r="F80" s="18"/>
      <c r="G80" s="24"/>
      <c r="H80" s="24"/>
      <c r="I80" s="129"/>
      <c r="J80" s="19"/>
      <c r="K80" s="22"/>
      <c r="L80" s="22"/>
      <c r="M80" s="19"/>
      <c r="N80" s="18"/>
      <c r="O80" s="19"/>
      <c r="P80" s="18"/>
      <c r="Q80" s="25"/>
      <c r="R80" s="21"/>
      <c r="S80" s="24"/>
      <c r="T80" s="24"/>
      <c r="U80" s="7"/>
      <c r="V80" s="32"/>
      <c r="W80" s="7"/>
      <c r="X80" s="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ht="12" customHeight="1">
      <c r="A81" s="10"/>
      <c r="B81" s="89"/>
      <c r="C81" s="54"/>
      <c r="D81" s="19"/>
      <c r="E81" s="26"/>
      <c r="F81" s="18"/>
      <c r="G81" s="24"/>
      <c r="H81" s="27"/>
      <c r="I81" s="132"/>
      <c r="J81" s="19"/>
      <c r="K81" s="22"/>
      <c r="L81" s="22"/>
      <c r="M81" s="19"/>
      <c r="N81" s="18"/>
      <c r="O81" s="19"/>
      <c r="P81" s="18"/>
      <c r="Q81" s="25"/>
      <c r="R81" s="21"/>
      <c r="S81" s="24"/>
      <c r="T81" s="24"/>
      <c r="U81" s="10"/>
      <c r="V81" s="32"/>
      <c r="W81" s="10"/>
      <c r="X81" s="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ht="12" customHeight="1">
      <c r="A82" s="7"/>
      <c r="B82" s="89"/>
      <c r="C82" s="54"/>
      <c r="D82" s="19"/>
      <c r="E82" s="26"/>
      <c r="F82" s="18"/>
      <c r="G82" s="24"/>
      <c r="H82" s="27"/>
      <c r="I82" s="132"/>
      <c r="J82" s="19"/>
      <c r="K82" s="22"/>
      <c r="L82" s="22"/>
      <c r="M82" s="19"/>
      <c r="N82" s="18"/>
      <c r="O82" s="19"/>
      <c r="P82" s="18"/>
      <c r="Q82" s="25"/>
      <c r="R82" s="21"/>
      <c r="S82" s="24"/>
      <c r="T82" s="24"/>
      <c r="U82" s="7"/>
      <c r="V82" s="32"/>
      <c r="W82" s="7"/>
      <c r="X82" s="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ht="12" customHeight="1">
      <c r="A83" s="10"/>
      <c r="B83" s="89"/>
      <c r="C83" s="54"/>
      <c r="D83" s="19"/>
      <c r="E83" s="26"/>
      <c r="F83" s="18"/>
      <c r="G83" s="24"/>
      <c r="H83" s="27"/>
      <c r="I83" s="132"/>
      <c r="J83" s="19"/>
      <c r="K83" s="22"/>
      <c r="L83" s="22"/>
      <c r="M83" s="19"/>
      <c r="N83" s="18"/>
      <c r="O83" s="19"/>
      <c r="P83" s="18"/>
      <c r="Q83" s="25"/>
      <c r="R83" s="21"/>
      <c r="S83" s="24"/>
      <c r="T83" s="24"/>
      <c r="U83" s="10"/>
      <c r="V83" s="32"/>
      <c r="W83" s="10"/>
      <c r="X83" s="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ht="12" customHeight="1">
      <c r="A84" s="7"/>
      <c r="B84" s="87"/>
      <c r="C84" s="90"/>
      <c r="D84" s="19"/>
      <c r="E84" s="26"/>
      <c r="F84" s="18"/>
      <c r="G84" s="24"/>
      <c r="H84" s="27"/>
      <c r="I84" s="132"/>
      <c r="J84" s="19"/>
      <c r="K84" s="22"/>
      <c r="L84" s="22"/>
      <c r="M84" s="19"/>
      <c r="N84" s="18"/>
      <c r="O84" s="19"/>
      <c r="P84" s="18"/>
      <c r="Q84" s="25"/>
      <c r="R84" s="21"/>
      <c r="S84" s="24"/>
      <c r="T84" s="24"/>
      <c r="U84" s="7"/>
      <c r="V84" s="32"/>
      <c r="W84" s="7"/>
      <c r="X84" s="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 ht="12" customHeight="1">
      <c r="A85" s="10"/>
      <c r="B85" s="91"/>
      <c r="C85" s="93"/>
      <c r="D85" s="19"/>
      <c r="E85" s="26"/>
      <c r="F85" s="18"/>
      <c r="G85" s="24"/>
      <c r="H85" s="27"/>
      <c r="I85" s="132"/>
      <c r="J85" s="19"/>
      <c r="K85" s="22"/>
      <c r="L85" s="22"/>
      <c r="M85" s="19"/>
      <c r="N85" s="18"/>
      <c r="O85" s="19"/>
      <c r="P85" s="18"/>
      <c r="Q85" s="25"/>
      <c r="R85" s="21"/>
      <c r="S85" s="24"/>
      <c r="T85" s="24"/>
      <c r="U85" s="10"/>
      <c r="V85" s="32"/>
      <c r="W85" s="10"/>
      <c r="X85" s="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4" ht="12" customHeight="1">
      <c r="A86" s="7"/>
      <c r="B86" s="91"/>
      <c r="C86" s="93"/>
      <c r="D86" s="19"/>
      <c r="E86" s="26"/>
      <c r="F86" s="18"/>
      <c r="G86" s="24"/>
      <c r="H86" s="27"/>
      <c r="I86" s="132"/>
      <c r="J86" s="19"/>
      <c r="K86" s="22"/>
      <c r="L86" s="22"/>
      <c r="M86" s="19"/>
      <c r="N86" s="18"/>
      <c r="O86" s="19"/>
      <c r="P86" s="18"/>
      <c r="Q86" s="25"/>
      <c r="R86" s="21"/>
      <c r="S86" s="24"/>
      <c r="T86" s="24"/>
      <c r="U86" s="7"/>
      <c r="V86" s="32"/>
      <c r="W86" s="7"/>
      <c r="X86" s="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2" s="107" customFormat="1" ht="12" customHeight="1">
      <c r="A87" s="114"/>
      <c r="B87" s="87"/>
      <c r="C87" s="90"/>
      <c r="D87" s="115"/>
      <c r="E87" s="115"/>
      <c r="F87" s="116"/>
      <c r="G87" s="117"/>
      <c r="H87" s="117"/>
      <c r="I87" s="141"/>
      <c r="J87" s="118"/>
      <c r="K87" s="115"/>
      <c r="L87" s="116"/>
      <c r="M87" s="115"/>
      <c r="N87" s="116"/>
      <c r="O87" s="115"/>
      <c r="P87" s="118"/>
      <c r="Q87" s="118"/>
      <c r="R87" s="117"/>
      <c r="S87" s="118"/>
      <c r="T87" s="118"/>
      <c r="U87" s="114"/>
      <c r="V87" s="114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</row>
    <row r="88" spans="1:34" ht="12" customHeight="1">
      <c r="A88" s="10"/>
      <c r="B88" s="87"/>
      <c r="C88" s="90"/>
      <c r="D88" s="19"/>
      <c r="E88" s="26"/>
      <c r="F88" s="18"/>
      <c r="G88" s="24"/>
      <c r="H88" s="27"/>
      <c r="I88" s="132"/>
      <c r="J88" s="19"/>
      <c r="K88" s="22"/>
      <c r="L88" s="22"/>
      <c r="M88" s="19"/>
      <c r="N88" s="18"/>
      <c r="O88" s="19"/>
      <c r="P88" s="18"/>
      <c r="Q88" s="25"/>
      <c r="R88" s="21"/>
      <c r="S88" s="24"/>
      <c r="T88" s="28"/>
      <c r="U88" s="10"/>
      <c r="V88" s="32"/>
      <c r="W88" s="10"/>
      <c r="X88" s="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2:9" ht="12" customHeight="1">
      <c r="B89" s="89"/>
      <c r="C89" s="72"/>
      <c r="I89" s="131"/>
    </row>
    <row r="90" spans="1:22" s="29" customFormat="1" ht="12" customHeight="1">
      <c r="A90" s="32"/>
      <c r="B90" s="89"/>
      <c r="C90" s="72"/>
      <c r="D90" s="26"/>
      <c r="E90" s="26"/>
      <c r="H90" s="27"/>
      <c r="I90" s="130"/>
      <c r="J90" s="26"/>
      <c r="K90" s="30"/>
      <c r="L90" s="30"/>
      <c r="P90" s="31"/>
      <c r="R90" s="30"/>
      <c r="U90" s="32"/>
      <c r="V90" s="32"/>
    </row>
    <row r="91" spans="1:21" s="11" customFormat="1" ht="12" customHeight="1">
      <c r="A91" s="2"/>
      <c r="B91" s="89"/>
      <c r="C91" s="72"/>
      <c r="I91" s="131"/>
      <c r="U91" s="2"/>
    </row>
    <row r="92" spans="1:21" ht="12" customHeight="1">
      <c r="A92" s="2"/>
      <c r="B92" s="87"/>
      <c r="C92" s="90"/>
      <c r="I92" s="131"/>
      <c r="J92" s="12"/>
      <c r="K92" s="14"/>
      <c r="L92" s="14"/>
      <c r="R92" s="14"/>
      <c r="U92" s="2"/>
    </row>
    <row r="93" spans="2:9" ht="12" customHeight="1">
      <c r="B93" s="91"/>
      <c r="C93" s="92"/>
      <c r="I93" s="131"/>
    </row>
    <row r="94" spans="2:9" ht="12" customHeight="1">
      <c r="B94" s="91"/>
      <c r="C94" s="92"/>
      <c r="I94" s="131"/>
    </row>
    <row r="95" spans="1:32" s="107" customFormat="1" ht="12" customHeight="1">
      <c r="A95" s="114"/>
      <c r="B95" s="87"/>
      <c r="C95" s="90"/>
      <c r="D95" s="115"/>
      <c r="E95" s="115"/>
      <c r="F95" s="116"/>
      <c r="G95" s="117"/>
      <c r="H95" s="117"/>
      <c r="I95" s="141"/>
      <c r="J95" s="118"/>
      <c r="K95" s="115"/>
      <c r="L95" s="116"/>
      <c r="M95" s="115"/>
      <c r="N95" s="116"/>
      <c r="O95" s="115"/>
      <c r="P95" s="118"/>
      <c r="Q95" s="118"/>
      <c r="R95" s="117"/>
      <c r="S95" s="118"/>
      <c r="T95" s="118"/>
      <c r="U95" s="114"/>
      <c r="V95" s="114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</row>
    <row r="96" spans="2:9" ht="12" customHeight="1">
      <c r="B96" s="87"/>
      <c r="C96" s="90"/>
      <c r="I96" s="131"/>
    </row>
    <row r="97" spans="2:9" ht="12" customHeight="1">
      <c r="B97" s="89"/>
      <c r="C97" s="54"/>
      <c r="I97" s="131"/>
    </row>
    <row r="98" spans="2:9" ht="12" customHeight="1">
      <c r="B98" s="89"/>
      <c r="C98" s="54"/>
      <c r="I98" s="131"/>
    </row>
    <row r="99" spans="2:9" ht="12" customHeight="1">
      <c r="B99" s="89"/>
      <c r="C99" s="54"/>
      <c r="I99" s="131"/>
    </row>
    <row r="100" spans="2:9" ht="12" customHeight="1">
      <c r="B100" s="87"/>
      <c r="C100" s="88"/>
      <c r="I100" s="131"/>
    </row>
    <row r="101" spans="2:9" ht="12" customHeight="1">
      <c r="B101" s="91"/>
      <c r="C101" s="93"/>
      <c r="I101" s="131"/>
    </row>
    <row r="102" spans="2:9" ht="12" customHeight="1">
      <c r="B102" s="91"/>
      <c r="C102" s="93"/>
      <c r="I102" s="131"/>
    </row>
    <row r="103" spans="1:32" s="107" customFormat="1" ht="12" customHeight="1">
      <c r="A103" s="114"/>
      <c r="B103" s="87"/>
      <c r="C103" s="90"/>
      <c r="D103" s="115"/>
      <c r="E103" s="115"/>
      <c r="F103" s="116"/>
      <c r="G103" s="117"/>
      <c r="H103" s="117"/>
      <c r="I103" s="141"/>
      <c r="J103" s="118"/>
      <c r="K103" s="115"/>
      <c r="L103" s="116"/>
      <c r="M103" s="115"/>
      <c r="N103" s="116"/>
      <c r="O103" s="115"/>
      <c r="P103" s="118"/>
      <c r="Q103" s="118"/>
      <c r="R103" s="117"/>
      <c r="S103" s="118"/>
      <c r="T103" s="118"/>
      <c r="U103" s="114"/>
      <c r="V103" s="114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</row>
    <row r="104" spans="2:9" ht="12" customHeight="1">
      <c r="B104" s="87"/>
      <c r="C104" s="90"/>
      <c r="I104" s="131"/>
    </row>
    <row r="105" spans="2:9" ht="12" customHeight="1">
      <c r="B105" s="89"/>
      <c r="C105" s="54"/>
      <c r="I105" s="131"/>
    </row>
    <row r="106" spans="2:9" ht="12" customHeight="1">
      <c r="B106" s="89"/>
      <c r="C106" s="54"/>
      <c r="I106" s="131"/>
    </row>
    <row r="107" spans="2:9" ht="12" customHeight="1">
      <c r="B107" s="89"/>
      <c r="C107" s="72"/>
      <c r="I107" s="131"/>
    </row>
    <row r="108" spans="2:9" ht="12" customHeight="1">
      <c r="B108" s="87"/>
      <c r="C108" s="88"/>
      <c r="I108" s="131"/>
    </row>
    <row r="109" spans="2:9" ht="12" customHeight="1">
      <c r="B109" s="91"/>
      <c r="C109" s="93"/>
      <c r="I109" s="131"/>
    </row>
    <row r="110" spans="2:9" ht="12" customHeight="1">
      <c r="B110" s="91"/>
      <c r="C110" s="92"/>
      <c r="I110" s="131"/>
    </row>
    <row r="111" spans="1:32" s="107" customFormat="1" ht="12" customHeight="1">
      <c r="A111" s="114"/>
      <c r="B111" s="87"/>
      <c r="C111" s="90"/>
      <c r="D111" s="115"/>
      <c r="E111" s="115"/>
      <c r="F111" s="116"/>
      <c r="G111" s="117"/>
      <c r="H111" s="117"/>
      <c r="I111" s="141"/>
      <c r="J111" s="118"/>
      <c r="K111" s="115"/>
      <c r="L111" s="116"/>
      <c r="M111" s="115"/>
      <c r="N111" s="116"/>
      <c r="O111" s="115"/>
      <c r="P111" s="118"/>
      <c r="Q111" s="118"/>
      <c r="R111" s="117"/>
      <c r="S111" s="118"/>
      <c r="T111" s="118"/>
      <c r="U111" s="114"/>
      <c r="V111" s="114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</row>
    <row r="112" spans="2:9" ht="12" customHeight="1">
      <c r="B112" s="87"/>
      <c r="C112" s="90"/>
      <c r="I112" s="131"/>
    </row>
    <row r="113" spans="2:9" ht="12" customHeight="1">
      <c r="B113" s="89"/>
      <c r="C113" s="90"/>
      <c r="I113" s="131"/>
    </row>
    <row r="114" spans="2:9" ht="12" customHeight="1">
      <c r="B114" s="89"/>
      <c r="C114" s="72"/>
      <c r="I114" s="131"/>
    </row>
    <row r="115" spans="2:9" ht="12" customHeight="1">
      <c r="B115" s="89"/>
      <c r="C115" s="72"/>
      <c r="I115" s="131"/>
    </row>
    <row r="116" spans="2:9" ht="12" customHeight="1">
      <c r="B116" s="87"/>
      <c r="C116" s="88"/>
      <c r="I116" s="131"/>
    </row>
    <row r="117" spans="2:9" ht="12" customHeight="1">
      <c r="B117" s="91"/>
      <c r="C117" s="92"/>
      <c r="I117" s="131"/>
    </row>
    <row r="118" spans="2:9" ht="12" customHeight="1">
      <c r="B118" s="91"/>
      <c r="C118" s="92"/>
      <c r="I118" s="131"/>
    </row>
    <row r="119" spans="1:32" s="107" customFormat="1" ht="12" customHeight="1">
      <c r="A119" s="114"/>
      <c r="B119" s="87"/>
      <c r="C119" s="90"/>
      <c r="D119" s="115"/>
      <c r="E119" s="115"/>
      <c r="F119" s="116"/>
      <c r="G119" s="117"/>
      <c r="H119" s="117"/>
      <c r="I119" s="141"/>
      <c r="J119" s="118"/>
      <c r="K119" s="115"/>
      <c r="L119" s="116"/>
      <c r="M119" s="115"/>
      <c r="N119" s="116"/>
      <c r="O119" s="115"/>
      <c r="P119" s="118"/>
      <c r="Q119" s="118"/>
      <c r="R119" s="117"/>
      <c r="S119" s="118"/>
      <c r="T119" s="118"/>
      <c r="U119" s="114"/>
      <c r="V119" s="114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</row>
    <row r="120" spans="2:9" ht="12" customHeight="1">
      <c r="B120" s="87"/>
      <c r="C120" s="90"/>
      <c r="I120" s="131"/>
    </row>
    <row r="121" spans="2:9" ht="12" customHeight="1">
      <c r="B121" s="89"/>
      <c r="C121" s="72"/>
      <c r="I121" s="131"/>
    </row>
    <row r="122" spans="2:9" ht="12" customHeight="1">
      <c r="B122" s="89"/>
      <c r="C122" s="72"/>
      <c r="I122" s="131"/>
    </row>
    <row r="123" spans="2:9" ht="12" customHeight="1">
      <c r="B123" s="89"/>
      <c r="C123" s="72"/>
      <c r="I123" s="131"/>
    </row>
    <row r="124" spans="2:9" ht="12" customHeight="1">
      <c r="B124" s="87"/>
      <c r="C124" s="90"/>
      <c r="I124" s="131"/>
    </row>
    <row r="125" spans="2:9" ht="12" customHeight="1">
      <c r="B125" s="91"/>
      <c r="C125" s="92"/>
      <c r="I125" s="131"/>
    </row>
    <row r="126" spans="2:9" ht="12" customHeight="1">
      <c r="B126" s="91"/>
      <c r="C126" s="92"/>
      <c r="I126" s="131"/>
    </row>
    <row r="127" spans="1:32" s="107" customFormat="1" ht="12" customHeight="1">
      <c r="A127" s="114"/>
      <c r="B127" s="87"/>
      <c r="C127" s="90"/>
      <c r="D127" s="115"/>
      <c r="E127" s="115"/>
      <c r="F127" s="116"/>
      <c r="G127" s="117"/>
      <c r="H127" s="117"/>
      <c r="I127" s="141"/>
      <c r="J127" s="118"/>
      <c r="K127" s="115"/>
      <c r="L127" s="116"/>
      <c r="M127" s="115"/>
      <c r="N127" s="116"/>
      <c r="O127" s="115"/>
      <c r="P127" s="118"/>
      <c r="Q127" s="118"/>
      <c r="R127" s="117"/>
      <c r="S127" s="118"/>
      <c r="T127" s="118"/>
      <c r="U127" s="114"/>
      <c r="V127" s="114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</row>
    <row r="128" spans="2:9" ht="12" customHeight="1">
      <c r="B128" s="87"/>
      <c r="C128" s="88"/>
      <c r="I128" s="131"/>
    </row>
    <row r="129" spans="2:9" ht="12" customHeight="1">
      <c r="B129" s="89"/>
      <c r="C129" s="72"/>
      <c r="I129" s="131"/>
    </row>
    <row r="130" spans="2:9" ht="12" customHeight="1">
      <c r="B130" s="89"/>
      <c r="C130" s="72"/>
      <c r="I130" s="131"/>
    </row>
    <row r="131" spans="2:9" ht="12" customHeight="1">
      <c r="B131" s="89"/>
      <c r="C131" s="54"/>
      <c r="I131" s="131"/>
    </row>
    <row r="132" spans="2:9" ht="12" customHeight="1">
      <c r="B132" s="87"/>
      <c r="C132" s="90"/>
      <c r="I132" s="131"/>
    </row>
    <row r="133" spans="2:9" ht="12" customHeight="1">
      <c r="B133" s="91"/>
      <c r="C133" s="92"/>
      <c r="I133" s="131"/>
    </row>
    <row r="134" spans="2:9" ht="12" customHeight="1">
      <c r="B134" s="91"/>
      <c r="C134" s="92"/>
      <c r="I134" s="131"/>
    </row>
    <row r="135" spans="1:32" s="107" customFormat="1" ht="12" customHeight="1">
      <c r="A135" s="114"/>
      <c r="B135" s="87"/>
      <c r="C135" s="90"/>
      <c r="D135" s="115"/>
      <c r="E135" s="115"/>
      <c r="F135" s="116"/>
      <c r="G135" s="117"/>
      <c r="H135" s="117"/>
      <c r="I135" s="141"/>
      <c r="J135" s="118"/>
      <c r="K135" s="115"/>
      <c r="L135" s="116"/>
      <c r="M135" s="115"/>
      <c r="N135" s="116"/>
      <c r="O135" s="115"/>
      <c r="P135" s="118"/>
      <c r="Q135" s="118"/>
      <c r="R135" s="117"/>
      <c r="S135" s="118"/>
      <c r="T135" s="118"/>
      <c r="U135" s="114"/>
      <c r="V135" s="114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</row>
    <row r="136" spans="2:9" ht="12" customHeight="1">
      <c r="B136" s="87"/>
      <c r="C136" s="88"/>
      <c r="I136" s="131"/>
    </row>
    <row r="137" spans="2:9" ht="12" customHeight="1">
      <c r="B137" s="89"/>
      <c r="C137" s="72"/>
      <c r="I137" s="131"/>
    </row>
    <row r="138" spans="2:9" ht="12" customHeight="1">
      <c r="B138" s="89"/>
      <c r="C138" s="54"/>
      <c r="I138" s="131"/>
    </row>
    <row r="139" spans="2:9" ht="12" customHeight="1">
      <c r="B139" s="89"/>
      <c r="C139" s="54"/>
      <c r="I139" s="131"/>
    </row>
    <row r="140" spans="2:9" ht="12" customHeight="1">
      <c r="B140" s="87"/>
      <c r="C140" s="90"/>
      <c r="I140" s="131"/>
    </row>
    <row r="141" spans="2:9" ht="12" customHeight="1">
      <c r="B141" s="91"/>
      <c r="C141" s="92"/>
      <c r="I141" s="131"/>
    </row>
    <row r="142" spans="2:9" ht="12" customHeight="1">
      <c r="B142" s="91"/>
      <c r="C142" s="93"/>
      <c r="I142" s="131"/>
    </row>
    <row r="143" spans="1:32" s="107" customFormat="1" ht="12" customHeight="1">
      <c r="A143" s="114"/>
      <c r="B143" s="87"/>
      <c r="C143" s="90"/>
      <c r="D143" s="115"/>
      <c r="E143" s="115"/>
      <c r="F143" s="116"/>
      <c r="G143" s="117"/>
      <c r="H143" s="117"/>
      <c r="I143" s="141"/>
      <c r="J143" s="118"/>
      <c r="K143" s="115"/>
      <c r="L143" s="116"/>
      <c r="M143" s="115"/>
      <c r="N143" s="116"/>
      <c r="O143" s="115"/>
      <c r="P143" s="118"/>
      <c r="Q143" s="118"/>
      <c r="R143" s="117"/>
      <c r="S143" s="118"/>
      <c r="T143" s="118"/>
      <c r="U143" s="114"/>
      <c r="V143" s="114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</row>
    <row r="144" spans="2:9" ht="12" customHeight="1">
      <c r="B144" s="87"/>
      <c r="C144" s="88"/>
      <c r="I144" s="131"/>
    </row>
    <row r="145" spans="2:9" ht="12" customHeight="1">
      <c r="B145" s="89"/>
      <c r="C145" s="54"/>
      <c r="I145" s="131"/>
    </row>
    <row r="146" spans="2:9" ht="12" customHeight="1">
      <c r="B146" s="89"/>
      <c r="C146" s="54"/>
      <c r="I146" s="131"/>
    </row>
    <row r="147" spans="2:9" ht="12" customHeight="1">
      <c r="B147" s="89"/>
      <c r="C147" s="54"/>
      <c r="I147" s="131"/>
    </row>
    <row r="148" spans="2:9" ht="12" customHeight="1">
      <c r="B148" s="87"/>
      <c r="C148" s="90"/>
      <c r="I148" s="131"/>
    </row>
    <row r="149" spans="2:9" ht="12" customHeight="1">
      <c r="B149" s="91"/>
      <c r="C149" s="93"/>
      <c r="I149" s="131"/>
    </row>
    <row r="150" spans="2:9" ht="12" customHeight="1">
      <c r="B150" s="91"/>
      <c r="C150" s="93"/>
      <c r="I150" s="131"/>
    </row>
    <row r="151" spans="1:32" s="107" customFormat="1" ht="12" customHeight="1">
      <c r="A151" s="114"/>
      <c r="B151" s="87"/>
      <c r="C151" s="90"/>
      <c r="D151" s="115"/>
      <c r="E151" s="115"/>
      <c r="F151" s="116"/>
      <c r="G151" s="117"/>
      <c r="H151" s="117"/>
      <c r="I151" s="141"/>
      <c r="J151" s="118"/>
      <c r="K151" s="115"/>
      <c r="L151" s="116"/>
      <c r="M151" s="115"/>
      <c r="N151" s="116"/>
      <c r="O151" s="115"/>
      <c r="P151" s="118"/>
      <c r="Q151" s="118"/>
      <c r="R151" s="117"/>
      <c r="S151" s="118"/>
      <c r="T151" s="118"/>
      <c r="U151" s="114"/>
      <c r="V151" s="114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</row>
    <row r="152" spans="2:9" ht="12" customHeight="1">
      <c r="B152" s="87"/>
      <c r="C152" s="90"/>
      <c r="I152" s="131"/>
    </row>
    <row r="153" spans="2:9" ht="12" customHeight="1">
      <c r="B153" s="89"/>
      <c r="C153" s="54"/>
      <c r="I153" s="131"/>
    </row>
    <row r="154" spans="2:9" ht="12" customHeight="1">
      <c r="B154" s="89"/>
      <c r="C154" s="54"/>
      <c r="I154" s="131"/>
    </row>
    <row r="155" spans="2:9" ht="12" customHeight="1">
      <c r="B155" s="89"/>
      <c r="C155" s="54"/>
      <c r="I155" s="131"/>
    </row>
    <row r="156" spans="2:9" ht="12" customHeight="1">
      <c r="B156" s="87"/>
      <c r="C156" s="88"/>
      <c r="I156" s="131"/>
    </row>
    <row r="157" spans="2:9" ht="12" customHeight="1">
      <c r="B157" s="91"/>
      <c r="C157" s="93"/>
      <c r="I157" s="131"/>
    </row>
    <row r="158" spans="2:9" ht="12" customHeight="1">
      <c r="B158" s="91"/>
      <c r="C158" s="93"/>
      <c r="I158" s="131"/>
    </row>
    <row r="159" spans="1:32" s="107" customFormat="1" ht="12" customHeight="1">
      <c r="A159" s="114"/>
      <c r="B159" s="87"/>
      <c r="C159" s="90"/>
      <c r="D159" s="115"/>
      <c r="E159" s="115"/>
      <c r="F159" s="116"/>
      <c r="G159" s="117"/>
      <c r="H159" s="117"/>
      <c r="I159" s="141"/>
      <c r="J159" s="118"/>
      <c r="K159" s="115"/>
      <c r="L159" s="116"/>
      <c r="M159" s="115"/>
      <c r="N159" s="116"/>
      <c r="O159" s="115"/>
      <c r="P159" s="118"/>
      <c r="Q159" s="118"/>
      <c r="R159" s="117"/>
      <c r="S159" s="118"/>
      <c r="T159" s="118"/>
      <c r="U159" s="114"/>
      <c r="V159" s="114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</row>
    <row r="160" spans="2:9" ht="12" customHeight="1">
      <c r="B160" s="87"/>
      <c r="C160" s="90"/>
      <c r="I160" s="131"/>
    </row>
    <row r="161" spans="2:9" ht="12" customHeight="1">
      <c r="B161" s="89"/>
      <c r="C161" s="54"/>
      <c r="I161" s="131"/>
    </row>
    <row r="162" spans="2:9" ht="12" customHeight="1">
      <c r="B162" s="89"/>
      <c r="C162" s="54"/>
      <c r="I162" s="131"/>
    </row>
    <row r="163" spans="2:9" ht="12" customHeight="1">
      <c r="B163" s="89"/>
      <c r="C163" s="72"/>
      <c r="I163" s="131"/>
    </row>
    <row r="164" spans="2:9" ht="12" customHeight="1">
      <c r="B164" s="87"/>
      <c r="C164" s="88"/>
      <c r="I164" s="131"/>
    </row>
    <row r="165" spans="2:9" ht="12" customHeight="1">
      <c r="B165" s="91"/>
      <c r="C165" s="93"/>
      <c r="I165" s="131"/>
    </row>
    <row r="166" spans="2:9" ht="12" customHeight="1">
      <c r="B166" s="91"/>
      <c r="C166" s="92"/>
      <c r="I166" s="131"/>
    </row>
    <row r="167" spans="1:32" s="107" customFormat="1" ht="12" customHeight="1">
      <c r="A167" s="114"/>
      <c r="B167" s="87"/>
      <c r="C167" s="90"/>
      <c r="D167" s="115"/>
      <c r="E167" s="115"/>
      <c r="F167" s="116"/>
      <c r="G167" s="117"/>
      <c r="H167" s="117"/>
      <c r="I167" s="141"/>
      <c r="J167" s="118"/>
      <c r="K167" s="115"/>
      <c r="L167" s="116"/>
      <c r="M167" s="115"/>
      <c r="N167" s="116"/>
      <c r="O167" s="115"/>
      <c r="P167" s="118"/>
      <c r="Q167" s="118"/>
      <c r="R167" s="117"/>
      <c r="S167" s="118"/>
      <c r="T167" s="118"/>
      <c r="U167" s="114"/>
      <c r="V167" s="114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</row>
    <row r="168" spans="2:9" ht="12" customHeight="1">
      <c r="B168" s="87"/>
      <c r="C168" s="90"/>
      <c r="I168" s="131"/>
    </row>
    <row r="169" spans="2:9" ht="12" customHeight="1">
      <c r="B169" s="89"/>
      <c r="C169" s="54"/>
      <c r="I169" s="131"/>
    </row>
    <row r="170" spans="2:9" ht="12" customHeight="1">
      <c r="B170" s="89"/>
      <c r="C170" s="54"/>
      <c r="I170" s="131"/>
    </row>
    <row r="171" spans="2:9" ht="12" customHeight="1">
      <c r="B171" s="89"/>
      <c r="C171" s="54"/>
      <c r="I171" s="131"/>
    </row>
    <row r="172" spans="2:9" ht="12" customHeight="1">
      <c r="B172" s="87"/>
      <c r="C172" s="90"/>
      <c r="I172" s="131"/>
    </row>
    <row r="173" spans="2:9" ht="12" customHeight="1">
      <c r="B173" s="91"/>
      <c r="C173" s="92"/>
      <c r="I173" s="131"/>
    </row>
    <row r="174" spans="2:9" ht="12" customHeight="1">
      <c r="B174" s="91"/>
      <c r="C174" s="92"/>
      <c r="I174" s="131"/>
    </row>
    <row r="175" spans="1:32" s="107" customFormat="1" ht="12" customHeight="1">
      <c r="A175" s="114"/>
      <c r="B175" s="87"/>
      <c r="C175" s="90"/>
      <c r="D175" s="115"/>
      <c r="E175" s="115"/>
      <c r="F175" s="116"/>
      <c r="G175" s="117"/>
      <c r="H175" s="117"/>
      <c r="I175" s="141"/>
      <c r="J175" s="118"/>
      <c r="K175" s="115"/>
      <c r="L175" s="116"/>
      <c r="M175" s="115"/>
      <c r="N175" s="116"/>
      <c r="O175" s="115"/>
      <c r="P175" s="118"/>
      <c r="Q175" s="118"/>
      <c r="R175" s="117"/>
      <c r="S175" s="118"/>
      <c r="T175" s="118"/>
      <c r="U175" s="114"/>
      <c r="V175" s="114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</row>
    <row r="176" spans="2:3" ht="12" customHeight="1">
      <c r="B176" s="87"/>
      <c r="C176" s="90"/>
    </row>
    <row r="177" spans="2:3" ht="12" customHeight="1">
      <c r="B177" s="89"/>
      <c r="C177" s="54"/>
    </row>
    <row r="178" spans="2:3" ht="12" customHeight="1">
      <c r="B178" s="89"/>
      <c r="C178" s="54"/>
    </row>
    <row r="179" spans="2:3" ht="12" customHeight="1">
      <c r="B179" s="89"/>
      <c r="C179" s="54"/>
    </row>
    <row r="180" spans="2:3" ht="12" customHeight="1">
      <c r="B180" s="87"/>
      <c r="C180" s="90"/>
    </row>
    <row r="181" spans="2:3" ht="12" customHeight="1">
      <c r="B181" s="91"/>
      <c r="C181" s="92"/>
    </row>
    <row r="182" spans="2:3" ht="12" customHeight="1">
      <c r="B182" s="91"/>
      <c r="C182" s="92"/>
    </row>
    <row r="183" spans="1:32" s="107" customFormat="1" ht="12" customHeight="1">
      <c r="A183" s="114"/>
      <c r="B183" s="99"/>
      <c r="C183" s="90"/>
      <c r="D183" s="115"/>
      <c r="E183" s="115"/>
      <c r="F183" s="116"/>
      <c r="G183" s="117"/>
      <c r="H183" s="117"/>
      <c r="I183" s="118"/>
      <c r="J183" s="118"/>
      <c r="K183" s="115"/>
      <c r="L183" s="116"/>
      <c r="M183" s="115"/>
      <c r="N183" s="116"/>
      <c r="O183" s="115"/>
      <c r="P183" s="118"/>
      <c r="Q183" s="118"/>
      <c r="R183" s="117"/>
      <c r="S183" s="118"/>
      <c r="T183" s="118"/>
      <c r="U183" s="114"/>
      <c r="V183" s="114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</row>
    <row r="184" spans="2:3" ht="12" customHeight="1">
      <c r="B184" s="87"/>
      <c r="C184" s="90"/>
    </row>
    <row r="185" spans="2:3" ht="12" customHeight="1">
      <c r="B185" s="89"/>
      <c r="C185" s="72"/>
    </row>
    <row r="186" spans="2:3" ht="12" customHeight="1">
      <c r="B186" s="89"/>
      <c r="C186" s="72"/>
    </row>
    <row r="187" spans="2:3" ht="12" customHeight="1">
      <c r="B187" s="89"/>
      <c r="C187" s="72"/>
    </row>
    <row r="188" spans="2:3" ht="12" customHeight="1">
      <c r="B188" s="87"/>
      <c r="C188" s="90"/>
    </row>
    <row r="189" spans="2:3" ht="12" customHeight="1">
      <c r="B189" s="91"/>
      <c r="C189" s="92"/>
    </row>
    <row r="190" spans="2:3" ht="12" customHeight="1">
      <c r="B190" s="91"/>
      <c r="C190" s="92"/>
    </row>
    <row r="191" spans="1:32" s="107" customFormat="1" ht="12" customHeight="1">
      <c r="A191" s="114"/>
      <c r="B191" s="99"/>
      <c r="C191" s="90"/>
      <c r="D191" s="115"/>
      <c r="E191" s="115"/>
      <c r="F191" s="116"/>
      <c r="G191" s="117"/>
      <c r="H191" s="117"/>
      <c r="I191" s="118"/>
      <c r="J191" s="118"/>
      <c r="K191" s="115"/>
      <c r="L191" s="116"/>
      <c r="M191" s="115"/>
      <c r="N191" s="116"/>
      <c r="O191" s="115"/>
      <c r="P191" s="118"/>
      <c r="Q191" s="118"/>
      <c r="R191" s="117"/>
      <c r="S191" s="118"/>
      <c r="T191" s="118"/>
      <c r="U191" s="114"/>
      <c r="V191" s="114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</row>
    <row r="192" spans="2:3" ht="12" customHeight="1">
      <c r="B192" s="87"/>
      <c r="C192" s="90"/>
    </row>
    <row r="193" spans="2:3" ht="12" customHeight="1">
      <c r="B193" s="89"/>
      <c r="C193" s="72"/>
    </row>
    <row r="194" spans="2:3" ht="12" customHeight="1">
      <c r="B194" s="89"/>
      <c r="C194" s="72"/>
    </row>
    <row r="195" spans="2:3" ht="12" customHeight="1">
      <c r="B195" s="89"/>
      <c r="C195" s="72"/>
    </row>
    <row r="196" spans="2:3" ht="12" customHeight="1">
      <c r="B196" s="87"/>
      <c r="C196" s="90"/>
    </row>
    <row r="197" spans="2:3" ht="12" customHeight="1">
      <c r="B197" s="91"/>
      <c r="C197" s="92"/>
    </row>
    <row r="198" spans="2:3" ht="12" customHeight="1">
      <c r="B198" s="91"/>
      <c r="C198" s="92"/>
    </row>
    <row r="199" spans="1:32" s="107" customFormat="1" ht="12" customHeight="1">
      <c r="A199" s="114"/>
      <c r="B199" s="99"/>
      <c r="C199" s="90"/>
      <c r="D199" s="115"/>
      <c r="E199" s="115"/>
      <c r="F199" s="116"/>
      <c r="G199" s="117"/>
      <c r="H199" s="117"/>
      <c r="I199" s="118"/>
      <c r="J199" s="118"/>
      <c r="K199" s="115"/>
      <c r="L199" s="116"/>
      <c r="M199" s="115"/>
      <c r="N199" s="116"/>
      <c r="O199" s="115"/>
      <c r="P199" s="118"/>
      <c r="Q199" s="118"/>
      <c r="R199" s="117"/>
      <c r="S199" s="118"/>
      <c r="T199" s="118"/>
      <c r="U199" s="114"/>
      <c r="V199" s="114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</row>
    <row r="200" spans="2:3" ht="12" customHeight="1">
      <c r="B200" s="87"/>
      <c r="C200" s="90"/>
    </row>
    <row r="201" spans="2:3" ht="12" customHeight="1">
      <c r="B201" s="89"/>
      <c r="C201" s="72"/>
    </row>
    <row r="202" spans="2:3" ht="12" customHeight="1">
      <c r="B202" s="89"/>
      <c r="C202" s="72"/>
    </row>
    <row r="203" spans="2:3" ht="12" customHeight="1">
      <c r="B203" s="89"/>
      <c r="C203" s="72"/>
    </row>
    <row r="204" spans="2:3" ht="12" customHeight="1">
      <c r="B204" s="87"/>
      <c r="C204" s="90"/>
    </row>
    <row r="205" spans="2:3" ht="12" customHeight="1">
      <c r="B205" s="91"/>
      <c r="C205" s="92"/>
    </row>
    <row r="206" spans="2:3" ht="12" customHeight="1">
      <c r="B206" s="91"/>
      <c r="C206" s="92"/>
    </row>
    <row r="207" spans="1:32" s="107" customFormat="1" ht="12" customHeight="1">
      <c r="A207" s="114"/>
      <c r="B207" s="99"/>
      <c r="C207" s="90"/>
      <c r="D207" s="115"/>
      <c r="E207" s="115"/>
      <c r="F207" s="116"/>
      <c r="G207" s="117"/>
      <c r="H207" s="117"/>
      <c r="I207" s="118"/>
      <c r="J207" s="118"/>
      <c r="K207" s="115"/>
      <c r="L207" s="116"/>
      <c r="M207" s="115"/>
      <c r="N207" s="116"/>
      <c r="O207" s="115"/>
      <c r="P207" s="118"/>
      <c r="Q207" s="118"/>
      <c r="R207" s="117"/>
      <c r="S207" s="118"/>
      <c r="T207" s="118"/>
      <c r="U207" s="114"/>
      <c r="V207" s="114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</row>
    <row r="208" spans="2:3" ht="12" customHeight="1">
      <c r="B208" s="87"/>
      <c r="C208" s="90"/>
    </row>
    <row r="209" spans="2:3" ht="12" customHeight="1">
      <c r="B209" s="89"/>
      <c r="C209" s="72"/>
    </row>
    <row r="210" spans="2:3" ht="12" customHeight="1">
      <c r="B210" s="89"/>
      <c r="C210" s="72"/>
    </row>
    <row r="211" spans="2:3" ht="12" customHeight="1">
      <c r="B211" s="89"/>
      <c r="C211" s="72"/>
    </row>
    <row r="212" spans="2:3" ht="12" customHeight="1">
      <c r="B212" s="87"/>
      <c r="C212" s="90"/>
    </row>
    <row r="213" spans="2:3" ht="12" customHeight="1">
      <c r="B213" s="91"/>
      <c r="C213" s="92"/>
    </row>
    <row r="214" spans="2:3" ht="12" customHeight="1">
      <c r="B214" s="91"/>
      <c r="C214" s="92"/>
    </row>
    <row r="215" spans="1:32" s="107" customFormat="1" ht="12" customHeight="1">
      <c r="A215" s="114"/>
      <c r="B215" s="99"/>
      <c r="C215" s="90"/>
      <c r="D215" s="115"/>
      <c r="E215" s="115"/>
      <c r="F215" s="116"/>
      <c r="G215" s="117"/>
      <c r="H215" s="117"/>
      <c r="I215" s="118"/>
      <c r="J215" s="118"/>
      <c r="K215" s="115"/>
      <c r="L215" s="116"/>
      <c r="M215" s="115"/>
      <c r="N215" s="116"/>
      <c r="O215" s="115"/>
      <c r="P215" s="118"/>
      <c r="Q215" s="118"/>
      <c r="R215" s="117"/>
      <c r="S215" s="118"/>
      <c r="T215" s="118"/>
      <c r="U215" s="114"/>
      <c r="V215" s="114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</row>
    <row r="216" spans="2:3" ht="12" customHeight="1">
      <c r="B216" s="87"/>
      <c r="C216" s="90"/>
    </row>
    <row r="217" spans="2:3" ht="12" customHeight="1">
      <c r="B217" s="89"/>
      <c r="C217" s="72"/>
    </row>
    <row r="218" spans="2:3" ht="12" customHeight="1">
      <c r="B218" s="89"/>
      <c r="C218" s="72"/>
    </row>
    <row r="219" spans="2:3" ht="12" customHeight="1">
      <c r="B219" s="89"/>
      <c r="C219" s="72"/>
    </row>
    <row r="220" spans="2:3" ht="12" customHeight="1">
      <c r="B220" s="87"/>
      <c r="C220" s="90"/>
    </row>
    <row r="221" spans="2:3" ht="12" customHeight="1">
      <c r="B221" s="91"/>
      <c r="C221" s="92"/>
    </row>
    <row r="222" spans="2:3" ht="12" customHeight="1">
      <c r="B222" s="91"/>
      <c r="C222" s="92"/>
    </row>
    <row r="223" spans="1:32" s="107" customFormat="1" ht="12" customHeight="1">
      <c r="A223" s="114"/>
      <c r="B223" s="99"/>
      <c r="C223" s="90"/>
      <c r="D223" s="115"/>
      <c r="E223" s="115"/>
      <c r="F223" s="116"/>
      <c r="G223" s="117"/>
      <c r="H223" s="117"/>
      <c r="I223" s="118"/>
      <c r="J223" s="118"/>
      <c r="K223" s="115"/>
      <c r="L223" s="116"/>
      <c r="M223" s="115"/>
      <c r="N223" s="116"/>
      <c r="O223" s="115"/>
      <c r="P223" s="118"/>
      <c r="Q223" s="118"/>
      <c r="R223" s="117"/>
      <c r="S223" s="118"/>
      <c r="T223" s="118"/>
      <c r="U223" s="114"/>
      <c r="V223" s="114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</row>
    <row r="224" spans="2:3" ht="12" customHeight="1">
      <c r="B224" s="87"/>
      <c r="C224" s="90"/>
    </row>
    <row r="225" spans="2:3" ht="12" customHeight="1">
      <c r="B225" s="89"/>
      <c r="C225" s="72"/>
    </row>
    <row r="226" spans="2:3" ht="12" customHeight="1">
      <c r="B226" s="89"/>
      <c r="C226" s="72"/>
    </row>
    <row r="227" spans="2:3" ht="12" customHeight="1">
      <c r="B227" s="89"/>
      <c r="C227" s="72"/>
    </row>
    <row r="228" spans="2:3" ht="12" customHeight="1">
      <c r="B228" s="87"/>
      <c r="C228" s="90"/>
    </row>
    <row r="229" spans="2:3" ht="12" customHeight="1">
      <c r="B229" s="91"/>
      <c r="C229" s="92"/>
    </row>
    <row r="230" spans="2:3" ht="12" customHeight="1">
      <c r="B230" s="91"/>
      <c r="C230" s="92"/>
    </row>
    <row r="231" spans="1:32" s="107" customFormat="1" ht="12" customHeight="1">
      <c r="A231" s="114"/>
      <c r="B231" s="99"/>
      <c r="C231" s="90"/>
      <c r="D231" s="115"/>
      <c r="E231" s="115"/>
      <c r="F231" s="116"/>
      <c r="G231" s="117"/>
      <c r="H231" s="117"/>
      <c r="I231" s="118"/>
      <c r="J231" s="118"/>
      <c r="K231" s="115"/>
      <c r="L231" s="116"/>
      <c r="M231" s="115"/>
      <c r="N231" s="116"/>
      <c r="O231" s="115"/>
      <c r="P231" s="118"/>
      <c r="Q231" s="118"/>
      <c r="R231" s="117"/>
      <c r="S231" s="118"/>
      <c r="T231" s="118"/>
      <c r="U231" s="114"/>
      <c r="V231" s="114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</row>
    <row r="232" spans="2:3" ht="12" customHeight="1">
      <c r="B232" s="87"/>
      <c r="C232" s="90"/>
    </row>
    <row r="233" spans="2:3" ht="12" customHeight="1">
      <c r="B233" s="89"/>
      <c r="C233" s="72"/>
    </row>
    <row r="234" spans="2:3" ht="12" customHeight="1">
      <c r="B234" s="89"/>
      <c r="C234" s="72"/>
    </row>
    <row r="235" spans="2:3" ht="12" customHeight="1">
      <c r="B235" s="89"/>
      <c r="C235" s="72"/>
    </row>
    <row r="236" spans="2:3" ht="12" customHeight="1">
      <c r="B236" s="87"/>
      <c r="C236" s="90"/>
    </row>
    <row r="237" spans="2:3" ht="12" customHeight="1">
      <c r="B237" s="91"/>
      <c r="C237" s="92"/>
    </row>
    <row r="238" spans="2:3" ht="12" customHeight="1">
      <c r="B238" s="91"/>
      <c r="C238" s="92"/>
    </row>
    <row r="239" spans="1:32" s="107" customFormat="1" ht="12" customHeight="1">
      <c r="A239" s="114"/>
      <c r="B239" s="99"/>
      <c r="C239" s="90"/>
      <c r="D239" s="115"/>
      <c r="E239" s="115"/>
      <c r="F239" s="116"/>
      <c r="G239" s="117"/>
      <c r="H239" s="117"/>
      <c r="I239" s="118"/>
      <c r="J239" s="118"/>
      <c r="K239" s="115"/>
      <c r="L239" s="116"/>
      <c r="M239" s="115"/>
      <c r="N239" s="116"/>
      <c r="O239" s="115"/>
      <c r="P239" s="118"/>
      <c r="Q239" s="118"/>
      <c r="R239" s="117"/>
      <c r="S239" s="118"/>
      <c r="T239" s="118"/>
      <c r="U239" s="114"/>
      <c r="V239" s="114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</row>
    <row r="240" spans="2:3" ht="12" customHeight="1">
      <c r="B240" s="87"/>
      <c r="C240" s="90"/>
    </row>
    <row r="241" spans="2:3" ht="12" customHeight="1">
      <c r="B241" s="89"/>
      <c r="C241" s="72"/>
    </row>
    <row r="242" spans="2:3" ht="12" customHeight="1">
      <c r="B242" s="89"/>
      <c r="C242" s="72"/>
    </row>
    <row r="243" spans="2:3" ht="12" customHeight="1">
      <c r="B243" s="89"/>
      <c r="C243" s="72"/>
    </row>
    <row r="244" spans="2:3" ht="12" customHeight="1">
      <c r="B244" s="87"/>
      <c r="C244" s="90"/>
    </row>
    <row r="245" spans="2:3" ht="12" customHeight="1">
      <c r="B245" s="91"/>
      <c r="C245" s="92"/>
    </row>
    <row r="246" spans="2:3" ht="12" customHeight="1">
      <c r="B246" s="91"/>
      <c r="C246" s="92"/>
    </row>
    <row r="247" spans="1:32" s="107" customFormat="1" ht="12" customHeight="1">
      <c r="A247" s="114"/>
      <c r="B247" s="99"/>
      <c r="C247" s="90"/>
      <c r="D247" s="115"/>
      <c r="E247" s="115"/>
      <c r="F247" s="116"/>
      <c r="G247" s="117"/>
      <c r="H247" s="117"/>
      <c r="I247" s="118"/>
      <c r="J247" s="118"/>
      <c r="K247" s="115"/>
      <c r="L247" s="116"/>
      <c r="M247" s="115"/>
      <c r="N247" s="116"/>
      <c r="O247" s="115"/>
      <c r="P247" s="118"/>
      <c r="Q247" s="118"/>
      <c r="R247" s="117"/>
      <c r="S247" s="118"/>
      <c r="T247" s="118"/>
      <c r="U247" s="114"/>
      <c r="V247" s="114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</row>
    <row r="248" spans="2:3" ht="12" customHeight="1">
      <c r="B248" s="87"/>
      <c r="C248" s="90"/>
    </row>
    <row r="249" spans="2:3" ht="12" customHeight="1">
      <c r="B249" s="89"/>
      <c r="C249" s="72"/>
    </row>
    <row r="250" spans="2:3" ht="12" customHeight="1">
      <c r="B250" s="89"/>
      <c r="C250" s="72"/>
    </row>
    <row r="251" spans="2:3" ht="12" customHeight="1">
      <c r="B251" s="89"/>
      <c r="C251" s="72"/>
    </row>
    <row r="252" spans="2:3" ht="12" customHeight="1">
      <c r="B252" s="87"/>
      <c r="C252" s="90"/>
    </row>
    <row r="253" spans="2:3" ht="12" customHeight="1">
      <c r="B253" s="91"/>
      <c r="C253" s="92"/>
    </row>
    <row r="254" spans="2:3" ht="12" customHeight="1">
      <c r="B254" s="91"/>
      <c r="C254" s="92"/>
    </row>
    <row r="255" spans="1:32" s="107" customFormat="1" ht="12" customHeight="1">
      <c r="A255" s="114"/>
      <c r="B255" s="99"/>
      <c r="C255" s="90"/>
      <c r="D255" s="115"/>
      <c r="E255" s="115"/>
      <c r="F255" s="116"/>
      <c r="G255" s="117"/>
      <c r="H255" s="117"/>
      <c r="I255" s="118"/>
      <c r="J255" s="118"/>
      <c r="K255" s="115"/>
      <c r="L255" s="116"/>
      <c r="M255" s="115"/>
      <c r="N255" s="116"/>
      <c r="O255" s="115"/>
      <c r="P255" s="118"/>
      <c r="Q255" s="118"/>
      <c r="R255" s="117"/>
      <c r="S255" s="118"/>
      <c r="T255" s="118"/>
      <c r="U255" s="114"/>
      <c r="V255" s="114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</row>
    <row r="256" spans="2:3" ht="12" customHeight="1">
      <c r="B256" s="87"/>
      <c r="C256" s="90"/>
    </row>
    <row r="257" spans="2:3" ht="12" customHeight="1">
      <c r="B257" s="89"/>
      <c r="C257" s="72"/>
    </row>
    <row r="258" spans="2:3" ht="12" customHeight="1">
      <c r="B258" s="89"/>
      <c r="C258" s="72"/>
    </row>
    <row r="259" spans="2:3" ht="12" customHeight="1">
      <c r="B259" s="89"/>
      <c r="C259" s="72"/>
    </row>
    <row r="260" spans="2:3" ht="12" customHeight="1">
      <c r="B260" s="87"/>
      <c r="C260" s="90"/>
    </row>
    <row r="261" spans="2:3" ht="12" customHeight="1">
      <c r="B261" s="91"/>
      <c r="C261" s="92"/>
    </row>
    <row r="262" spans="2:3" ht="12" customHeight="1">
      <c r="B262" s="91"/>
      <c r="C262" s="92"/>
    </row>
    <row r="263" spans="1:32" s="107" customFormat="1" ht="12" customHeight="1">
      <c r="A263" s="114"/>
      <c r="B263" s="99"/>
      <c r="C263" s="90"/>
      <c r="D263" s="115"/>
      <c r="E263" s="115"/>
      <c r="F263" s="116"/>
      <c r="G263" s="117"/>
      <c r="H263" s="117"/>
      <c r="I263" s="118"/>
      <c r="J263" s="118"/>
      <c r="K263" s="115"/>
      <c r="L263" s="116"/>
      <c r="M263" s="115"/>
      <c r="N263" s="116"/>
      <c r="O263" s="115"/>
      <c r="P263" s="118"/>
      <c r="Q263" s="118"/>
      <c r="R263" s="117"/>
      <c r="S263" s="118"/>
      <c r="T263" s="118"/>
      <c r="U263" s="114"/>
      <c r="V263" s="114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</row>
    <row r="264" spans="2:3" ht="12" customHeight="1">
      <c r="B264" s="87"/>
      <c r="C264" s="90"/>
    </row>
    <row r="265" spans="2:3" ht="12" customHeight="1">
      <c r="B265" s="89"/>
      <c r="C265" s="72"/>
    </row>
    <row r="266" spans="2:3" ht="12" customHeight="1">
      <c r="B266" s="89"/>
      <c r="C266" s="72"/>
    </row>
    <row r="267" spans="2:3" ht="12" customHeight="1">
      <c r="B267" s="89"/>
      <c r="C267" s="72"/>
    </row>
    <row r="268" spans="2:3" ht="12" customHeight="1">
      <c r="B268" s="87"/>
      <c r="C268" s="90"/>
    </row>
    <row r="269" spans="2:3" ht="12" customHeight="1">
      <c r="B269" s="91"/>
      <c r="C269" s="92"/>
    </row>
    <row r="270" spans="2:3" ht="12" customHeight="1">
      <c r="B270" s="91"/>
      <c r="C270" s="92"/>
    </row>
    <row r="271" spans="1:32" s="107" customFormat="1" ht="12" customHeight="1">
      <c r="A271" s="114"/>
      <c r="B271" s="99"/>
      <c r="C271" s="90"/>
      <c r="D271" s="115"/>
      <c r="E271" s="115"/>
      <c r="F271" s="116"/>
      <c r="G271" s="117"/>
      <c r="H271" s="117"/>
      <c r="I271" s="118"/>
      <c r="J271" s="118"/>
      <c r="K271" s="115"/>
      <c r="L271" s="116"/>
      <c r="M271" s="115"/>
      <c r="N271" s="116"/>
      <c r="O271" s="115"/>
      <c r="P271" s="118"/>
      <c r="Q271" s="118"/>
      <c r="R271" s="117"/>
      <c r="S271" s="118"/>
      <c r="T271" s="118"/>
      <c r="U271" s="114"/>
      <c r="V271" s="114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</row>
    <row r="272" spans="2:3" ht="12" customHeight="1">
      <c r="B272" s="87"/>
      <c r="C272" s="90"/>
    </row>
    <row r="273" spans="2:3" ht="12" customHeight="1">
      <c r="B273" s="89"/>
      <c r="C273" s="72"/>
    </row>
    <row r="274" spans="2:3" ht="12" customHeight="1">
      <c r="B274" s="89"/>
      <c r="C274" s="72"/>
    </row>
    <row r="275" spans="2:3" ht="12" customHeight="1">
      <c r="B275" s="89"/>
      <c r="C275" s="72"/>
    </row>
    <row r="276" spans="2:3" ht="12" customHeight="1">
      <c r="B276" s="87"/>
      <c r="C276" s="90"/>
    </row>
    <row r="277" spans="2:3" ht="12" customHeight="1">
      <c r="B277" s="91"/>
      <c r="C277" s="92"/>
    </row>
    <row r="278" spans="2:3" ht="12" customHeight="1">
      <c r="B278" s="91"/>
      <c r="C278" s="92"/>
    </row>
    <row r="279" spans="1:32" s="107" customFormat="1" ht="12" customHeight="1">
      <c r="A279" s="114"/>
      <c r="B279" s="99"/>
      <c r="C279" s="90"/>
      <c r="D279" s="115"/>
      <c r="E279" s="115"/>
      <c r="F279" s="116"/>
      <c r="G279" s="117"/>
      <c r="H279" s="117"/>
      <c r="I279" s="118"/>
      <c r="J279" s="118"/>
      <c r="K279" s="115"/>
      <c r="L279" s="116"/>
      <c r="M279" s="115"/>
      <c r="N279" s="116"/>
      <c r="O279" s="115"/>
      <c r="P279" s="118"/>
      <c r="Q279" s="118"/>
      <c r="R279" s="117"/>
      <c r="S279" s="118"/>
      <c r="T279" s="118"/>
      <c r="U279" s="114"/>
      <c r="V279" s="114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</row>
    <row r="280" spans="2:3" ht="12" customHeight="1">
      <c r="B280" s="87"/>
      <c r="C280" s="90"/>
    </row>
    <row r="281" spans="2:3" ht="12" customHeight="1">
      <c r="B281" s="89"/>
      <c r="C281" s="72"/>
    </row>
    <row r="282" spans="2:3" ht="12" customHeight="1">
      <c r="B282" s="89"/>
      <c r="C282" s="72"/>
    </row>
    <row r="283" spans="2:3" ht="12" customHeight="1">
      <c r="B283" s="89"/>
      <c r="C283" s="72"/>
    </row>
    <row r="284" spans="2:3" ht="12" customHeight="1">
      <c r="B284" s="87"/>
      <c r="C284" s="90"/>
    </row>
    <row r="285" spans="2:3" ht="12" customHeight="1">
      <c r="B285" s="91"/>
      <c r="C285" s="92"/>
    </row>
    <row r="286" spans="2:3" ht="12" customHeight="1">
      <c r="B286" s="91"/>
      <c r="C286" s="92"/>
    </row>
    <row r="287" spans="1:32" s="107" customFormat="1" ht="12" customHeight="1">
      <c r="A287" s="114"/>
      <c r="B287" s="99"/>
      <c r="C287" s="90"/>
      <c r="D287" s="115"/>
      <c r="E287" s="115"/>
      <c r="F287" s="116"/>
      <c r="G287" s="117"/>
      <c r="H287" s="117"/>
      <c r="I287" s="118"/>
      <c r="J287" s="118"/>
      <c r="K287" s="115"/>
      <c r="L287" s="116"/>
      <c r="M287" s="115"/>
      <c r="N287" s="116"/>
      <c r="O287" s="115"/>
      <c r="P287" s="118"/>
      <c r="Q287" s="118"/>
      <c r="R287" s="117"/>
      <c r="S287" s="118"/>
      <c r="T287" s="118"/>
      <c r="U287" s="114"/>
      <c r="V287" s="114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</row>
    <row r="288" spans="2:3" ht="12" customHeight="1">
      <c r="B288" s="87"/>
      <c r="C288" s="90"/>
    </row>
    <row r="289" spans="2:3" ht="12" customHeight="1">
      <c r="B289" s="89"/>
      <c r="C289" s="72"/>
    </row>
    <row r="290" spans="2:3" ht="12" customHeight="1">
      <c r="B290" s="89"/>
      <c r="C290" s="72"/>
    </row>
    <row r="291" spans="2:3" ht="12" customHeight="1">
      <c r="B291" s="89"/>
      <c r="C291" s="72"/>
    </row>
    <row r="292" spans="2:3" ht="12" customHeight="1">
      <c r="B292" s="87"/>
      <c r="C292" s="90"/>
    </row>
    <row r="293" spans="2:3" ht="12" customHeight="1">
      <c r="B293" s="91"/>
      <c r="C293" s="92"/>
    </row>
    <row r="294" spans="2:3" ht="12" customHeight="1">
      <c r="B294" s="91"/>
      <c r="C294" s="92"/>
    </row>
    <row r="295" spans="1:32" s="107" customFormat="1" ht="12" customHeight="1">
      <c r="A295" s="114"/>
      <c r="B295" s="99"/>
      <c r="C295" s="90"/>
      <c r="D295" s="115"/>
      <c r="E295" s="115"/>
      <c r="F295" s="116"/>
      <c r="G295" s="117"/>
      <c r="H295" s="117"/>
      <c r="I295" s="118"/>
      <c r="J295" s="118"/>
      <c r="K295" s="115"/>
      <c r="L295" s="116"/>
      <c r="M295" s="115"/>
      <c r="N295" s="116"/>
      <c r="O295" s="115"/>
      <c r="P295" s="118"/>
      <c r="Q295" s="118"/>
      <c r="R295" s="117"/>
      <c r="S295" s="118"/>
      <c r="T295" s="118"/>
      <c r="U295" s="114"/>
      <c r="V295" s="114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</row>
    <row r="296" spans="2:3" ht="12" customHeight="1">
      <c r="B296" s="87"/>
      <c r="C296" s="90"/>
    </row>
    <row r="297" spans="2:3" ht="12" customHeight="1">
      <c r="B297" s="89"/>
      <c r="C297" s="72"/>
    </row>
    <row r="298" spans="2:3" ht="12" customHeight="1">
      <c r="B298" s="89"/>
      <c r="C298" s="72"/>
    </row>
    <row r="299" spans="2:3" ht="12" customHeight="1">
      <c r="B299" s="89"/>
      <c r="C299" s="72"/>
    </row>
    <row r="300" spans="2:3" ht="12" customHeight="1">
      <c r="B300" s="87"/>
      <c r="C300" s="90"/>
    </row>
    <row r="301" spans="2:3" ht="12" customHeight="1">
      <c r="B301" s="91"/>
      <c r="C301" s="92"/>
    </row>
    <row r="302" spans="2:3" ht="12" customHeight="1">
      <c r="B302" s="91"/>
      <c r="C302" s="92"/>
    </row>
    <row r="303" spans="1:32" s="107" customFormat="1" ht="12" customHeight="1">
      <c r="A303" s="114"/>
      <c r="B303" s="99"/>
      <c r="C303" s="90"/>
      <c r="D303" s="115"/>
      <c r="E303" s="115"/>
      <c r="F303" s="116"/>
      <c r="G303" s="117"/>
      <c r="H303" s="117"/>
      <c r="I303" s="118"/>
      <c r="J303" s="118"/>
      <c r="K303" s="115"/>
      <c r="L303" s="116"/>
      <c r="M303" s="115"/>
      <c r="N303" s="116"/>
      <c r="O303" s="115"/>
      <c r="P303" s="118"/>
      <c r="Q303" s="118"/>
      <c r="R303" s="117"/>
      <c r="S303" s="118"/>
      <c r="T303" s="118"/>
      <c r="U303" s="114"/>
      <c r="V303" s="114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</row>
    <row r="304" spans="2:3" ht="12" customHeight="1">
      <c r="B304" s="87"/>
      <c r="C304" s="90"/>
    </row>
    <row r="305" spans="2:3" ht="12" customHeight="1">
      <c r="B305" s="89"/>
      <c r="C305" s="72"/>
    </row>
    <row r="306" spans="2:3" ht="12" customHeight="1">
      <c r="B306" s="89"/>
      <c r="C306" s="72"/>
    </row>
    <row r="307" spans="2:3" ht="12" customHeight="1">
      <c r="B307" s="89"/>
      <c r="C307" s="72"/>
    </row>
    <row r="308" spans="2:3" ht="12" customHeight="1">
      <c r="B308" s="87"/>
      <c r="C308" s="90"/>
    </row>
    <row r="309" spans="2:3" ht="12" customHeight="1">
      <c r="B309" s="91"/>
      <c r="C309" s="92"/>
    </row>
    <row r="310" spans="2:3" ht="12" customHeight="1">
      <c r="B310" s="91"/>
      <c r="C310" s="92"/>
    </row>
    <row r="311" spans="1:32" s="107" customFormat="1" ht="12" customHeight="1">
      <c r="A311" s="114"/>
      <c r="B311" s="99"/>
      <c r="C311" s="90"/>
      <c r="D311" s="115"/>
      <c r="E311" s="115"/>
      <c r="F311" s="116"/>
      <c r="G311" s="117"/>
      <c r="H311" s="117"/>
      <c r="I311" s="118"/>
      <c r="J311" s="118"/>
      <c r="K311" s="115"/>
      <c r="L311" s="116"/>
      <c r="M311" s="115"/>
      <c r="N311" s="116"/>
      <c r="O311" s="115"/>
      <c r="P311" s="118"/>
      <c r="Q311" s="118"/>
      <c r="R311" s="117"/>
      <c r="S311" s="118"/>
      <c r="T311" s="118"/>
      <c r="U311" s="114"/>
      <c r="V311" s="114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</row>
    <row r="312" spans="2:3" ht="12" customHeight="1">
      <c r="B312" s="87"/>
      <c r="C312" s="90"/>
    </row>
    <row r="313" spans="2:3" ht="12" customHeight="1">
      <c r="B313" s="89"/>
      <c r="C313" s="72"/>
    </row>
    <row r="314" spans="2:3" ht="12" customHeight="1">
      <c r="B314" s="89"/>
      <c r="C314" s="72"/>
    </row>
    <row r="315" spans="2:3" ht="12" customHeight="1">
      <c r="B315" s="89"/>
      <c r="C315" s="72"/>
    </row>
    <row r="316" spans="2:3" ht="12" customHeight="1">
      <c r="B316" s="87"/>
      <c r="C316" s="90"/>
    </row>
    <row r="317" spans="2:3" ht="12" customHeight="1">
      <c r="B317" s="91"/>
      <c r="C317" s="92"/>
    </row>
    <row r="318" spans="2:3" ht="12" customHeight="1">
      <c r="B318" s="91"/>
      <c r="C318" s="92"/>
    </row>
    <row r="319" spans="1:32" s="107" customFormat="1" ht="12" customHeight="1">
      <c r="A319" s="114"/>
      <c r="B319" s="99"/>
      <c r="C319" s="90"/>
      <c r="D319" s="115"/>
      <c r="E319" s="115"/>
      <c r="F319" s="116"/>
      <c r="G319" s="117"/>
      <c r="H319" s="117"/>
      <c r="I319" s="118"/>
      <c r="J319" s="118"/>
      <c r="K319" s="115"/>
      <c r="L319" s="116"/>
      <c r="M319" s="115"/>
      <c r="N319" s="116"/>
      <c r="O319" s="115"/>
      <c r="P319" s="118"/>
      <c r="Q319" s="118"/>
      <c r="R319" s="117"/>
      <c r="S319" s="118"/>
      <c r="T319" s="118"/>
      <c r="U319" s="114"/>
      <c r="V319" s="114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</row>
    <row r="320" spans="2:3" ht="12" customHeight="1">
      <c r="B320" s="87"/>
      <c r="C320" s="90"/>
    </row>
    <row r="321" spans="2:3" ht="12" customHeight="1">
      <c r="B321" s="89"/>
      <c r="C321" s="72"/>
    </row>
    <row r="322" spans="2:3" ht="12" customHeight="1">
      <c r="B322" s="89"/>
      <c r="C322" s="72"/>
    </row>
    <row r="323" spans="2:3" ht="12" customHeight="1">
      <c r="B323" s="89"/>
      <c r="C323" s="72"/>
    </row>
    <row r="324" spans="2:3" ht="12" customHeight="1">
      <c r="B324" s="87"/>
      <c r="C324" s="90"/>
    </row>
    <row r="325" spans="2:3" ht="12" customHeight="1">
      <c r="B325" s="91"/>
      <c r="C325" s="92"/>
    </row>
    <row r="326" spans="2:3" ht="12" customHeight="1">
      <c r="B326" s="91"/>
      <c r="C326" s="92"/>
    </row>
    <row r="327" spans="1:32" s="107" customFormat="1" ht="12" customHeight="1">
      <c r="A327" s="114"/>
      <c r="B327" s="99"/>
      <c r="C327" s="90"/>
      <c r="D327" s="115"/>
      <c r="E327" s="115"/>
      <c r="F327" s="116"/>
      <c r="G327" s="117"/>
      <c r="H327" s="117"/>
      <c r="I327" s="118"/>
      <c r="J327" s="118"/>
      <c r="K327" s="115"/>
      <c r="L327" s="116"/>
      <c r="M327" s="115"/>
      <c r="N327" s="116"/>
      <c r="O327" s="115"/>
      <c r="P327" s="118"/>
      <c r="Q327" s="118"/>
      <c r="R327" s="117"/>
      <c r="S327" s="118"/>
      <c r="T327" s="118"/>
      <c r="U327" s="114"/>
      <c r="V327" s="114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</row>
    <row r="328" spans="2:3" ht="12" customHeight="1">
      <c r="B328" s="87"/>
      <c r="C328" s="90"/>
    </row>
    <row r="329" spans="2:3" ht="12" customHeight="1">
      <c r="B329" s="89"/>
      <c r="C329" s="72"/>
    </row>
    <row r="330" spans="2:3" ht="12" customHeight="1">
      <c r="B330" s="89"/>
      <c r="C330" s="72"/>
    </row>
    <row r="331" spans="2:3" ht="12" customHeight="1">
      <c r="B331" s="89"/>
      <c r="C331" s="72"/>
    </row>
    <row r="332" spans="2:3" ht="12" customHeight="1">
      <c r="B332" s="87"/>
      <c r="C332" s="90"/>
    </row>
    <row r="333" spans="2:3" ht="12" customHeight="1">
      <c r="B333" s="91"/>
      <c r="C333" s="92"/>
    </row>
    <row r="334" spans="2:3" ht="12" customHeight="1">
      <c r="B334" s="91"/>
      <c r="C334" s="92"/>
    </row>
    <row r="335" spans="1:32" s="107" customFormat="1" ht="12" customHeight="1">
      <c r="A335" s="114"/>
      <c r="B335" s="99"/>
      <c r="C335" s="90"/>
      <c r="D335" s="115"/>
      <c r="E335" s="115"/>
      <c r="F335" s="116"/>
      <c r="G335" s="117"/>
      <c r="H335" s="117"/>
      <c r="I335" s="118"/>
      <c r="J335" s="118"/>
      <c r="K335" s="115"/>
      <c r="L335" s="116"/>
      <c r="M335" s="115"/>
      <c r="N335" s="116"/>
      <c r="O335" s="115"/>
      <c r="P335" s="118"/>
      <c r="Q335" s="118"/>
      <c r="R335" s="117"/>
      <c r="S335" s="118"/>
      <c r="T335" s="118"/>
      <c r="U335" s="114"/>
      <c r="V335" s="114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</row>
    <row r="336" spans="2:3" ht="12" customHeight="1">
      <c r="B336" s="87"/>
      <c r="C336" s="90"/>
    </row>
    <row r="337" spans="2:3" ht="12" customHeight="1">
      <c r="B337" s="89"/>
      <c r="C337" s="72"/>
    </row>
    <row r="338" spans="2:3" ht="12" customHeight="1">
      <c r="B338" s="89"/>
      <c r="C338" s="72"/>
    </row>
    <row r="339" spans="2:3" ht="12" customHeight="1">
      <c r="B339" s="89"/>
      <c r="C339" s="72"/>
    </row>
    <row r="340" spans="2:3" ht="12" customHeight="1">
      <c r="B340" s="87"/>
      <c r="C340" s="90"/>
    </row>
    <row r="341" spans="2:3" ht="12" customHeight="1">
      <c r="B341" s="91"/>
      <c r="C341" s="92"/>
    </row>
    <row r="342" spans="2:3" ht="12" customHeight="1">
      <c r="B342" s="91"/>
      <c r="C342" s="92"/>
    </row>
    <row r="343" spans="1:32" s="107" customFormat="1" ht="12" customHeight="1">
      <c r="A343" s="114"/>
      <c r="B343" s="99"/>
      <c r="C343" s="90"/>
      <c r="D343" s="115"/>
      <c r="E343" s="115"/>
      <c r="F343" s="116"/>
      <c r="G343" s="117"/>
      <c r="H343" s="117"/>
      <c r="I343" s="118"/>
      <c r="J343" s="118"/>
      <c r="K343" s="115"/>
      <c r="L343" s="116"/>
      <c r="M343" s="115"/>
      <c r="N343" s="116"/>
      <c r="O343" s="115"/>
      <c r="P343" s="118"/>
      <c r="Q343" s="118"/>
      <c r="R343" s="117"/>
      <c r="S343" s="118"/>
      <c r="T343" s="118"/>
      <c r="U343" s="114"/>
      <c r="V343" s="114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</row>
    <row r="344" spans="2:3" ht="12" customHeight="1">
      <c r="B344" s="87"/>
      <c r="C344" s="90"/>
    </row>
    <row r="345" spans="2:3" ht="12" customHeight="1">
      <c r="B345" s="89"/>
      <c r="C345" s="72"/>
    </row>
    <row r="346" spans="2:3" ht="12" customHeight="1">
      <c r="B346" s="89"/>
      <c r="C346" s="72"/>
    </row>
    <row r="347" spans="2:3" ht="12" customHeight="1">
      <c r="B347" s="89"/>
      <c r="C347" s="72"/>
    </row>
    <row r="348" spans="2:3" ht="12" customHeight="1">
      <c r="B348" s="87"/>
      <c r="C348" s="90"/>
    </row>
    <row r="349" spans="2:3" ht="12" customHeight="1">
      <c r="B349" s="91"/>
      <c r="C349" s="92"/>
    </row>
    <row r="350" spans="2:3" ht="12" customHeight="1">
      <c r="B350" s="91"/>
      <c r="C350" s="92"/>
    </row>
    <row r="351" spans="1:32" s="107" customFormat="1" ht="12" customHeight="1">
      <c r="A351" s="114"/>
      <c r="B351" s="99"/>
      <c r="C351" s="90"/>
      <c r="D351" s="115"/>
      <c r="E351" s="115"/>
      <c r="F351" s="116"/>
      <c r="G351" s="117"/>
      <c r="H351" s="117"/>
      <c r="I351" s="118"/>
      <c r="J351" s="118"/>
      <c r="K351" s="115"/>
      <c r="L351" s="116"/>
      <c r="M351" s="115"/>
      <c r="N351" s="116"/>
      <c r="O351" s="115"/>
      <c r="P351" s="118"/>
      <c r="Q351" s="118"/>
      <c r="R351" s="117"/>
      <c r="S351" s="118"/>
      <c r="T351" s="118"/>
      <c r="U351" s="114"/>
      <c r="V351" s="114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</row>
    <row r="352" spans="2:3" ht="12" customHeight="1">
      <c r="B352" s="87"/>
      <c r="C352" s="90"/>
    </row>
    <row r="353" spans="2:3" ht="12" customHeight="1">
      <c r="B353" s="89"/>
      <c r="C353" s="72"/>
    </row>
    <row r="354" spans="2:3" ht="12" customHeight="1">
      <c r="B354" s="89"/>
      <c r="C354" s="72"/>
    </row>
    <row r="355" spans="2:3" ht="12" customHeight="1">
      <c r="B355" s="89"/>
      <c r="C355" s="72"/>
    </row>
    <row r="356" spans="2:3" ht="12" customHeight="1">
      <c r="B356" s="87"/>
      <c r="C356" s="90"/>
    </row>
    <row r="357" spans="2:3" ht="12" customHeight="1">
      <c r="B357" s="91"/>
      <c r="C357" s="92"/>
    </row>
    <row r="358" spans="2:3" ht="12" customHeight="1">
      <c r="B358" s="91"/>
      <c r="C358" s="92"/>
    </row>
    <row r="359" spans="2:3" ht="12" customHeight="1">
      <c r="B359" s="87"/>
      <c r="C359" s="41"/>
    </row>
    <row r="360" spans="2:3" ht="12" customHeight="1">
      <c r="B360" s="94"/>
      <c r="C360" s="49"/>
    </row>
    <row r="361" spans="2:3" ht="12" customHeight="1">
      <c r="B361" s="94"/>
      <c r="C361" s="95"/>
    </row>
    <row r="362" spans="2:3" ht="12" customHeight="1">
      <c r="B362" s="94"/>
      <c r="C362" s="95"/>
    </row>
    <row r="363" ht="12" customHeight="1">
      <c r="C363" s="41"/>
    </row>
    <row r="364" spans="2:3" ht="12" customHeight="1">
      <c r="B364" s="91"/>
      <c r="C364" s="43"/>
    </row>
    <row r="365" spans="2:3" ht="12" customHeight="1">
      <c r="B365" s="91"/>
      <c r="C365" s="43"/>
    </row>
    <row r="366" spans="2:3" ht="12" customHeight="1">
      <c r="B366" s="87"/>
      <c r="C366" s="41"/>
    </row>
    <row r="367" spans="2:3" ht="12" customHeight="1">
      <c r="B367" s="94"/>
      <c r="C367" s="49"/>
    </row>
    <row r="368" spans="2:3" ht="12" customHeight="1">
      <c r="B368" s="94"/>
      <c r="C368" s="95"/>
    </row>
    <row r="369" spans="2:3" ht="12" customHeight="1">
      <c r="B369" s="94"/>
      <c r="C369" s="49"/>
    </row>
    <row r="370" ht="12" customHeight="1">
      <c r="C370" s="97"/>
    </row>
    <row r="371" spans="2:3" ht="12" customHeight="1">
      <c r="B371" s="91"/>
      <c r="C371" s="43"/>
    </row>
    <row r="372" spans="2:3" ht="12" customHeight="1">
      <c r="B372" s="91"/>
      <c r="C372" s="43"/>
    </row>
    <row r="373" spans="2:3" ht="12" customHeight="1">
      <c r="B373" s="87"/>
      <c r="C373" s="41"/>
    </row>
    <row r="374" spans="2:3" ht="12" customHeight="1">
      <c r="B374" s="94"/>
      <c r="C374" s="49"/>
    </row>
    <row r="375" spans="2:3" ht="12" customHeight="1">
      <c r="B375" s="94"/>
      <c r="C375" s="49"/>
    </row>
    <row r="376" spans="2:3" ht="12" customHeight="1">
      <c r="B376" s="94"/>
      <c r="C376" s="49"/>
    </row>
    <row r="377" ht="12" customHeight="1">
      <c r="C377" s="97"/>
    </row>
    <row r="378" spans="2:3" ht="12" customHeight="1">
      <c r="B378" s="91"/>
      <c r="C378" s="43"/>
    </row>
    <row r="379" spans="2:3" ht="12" customHeight="1">
      <c r="B379" s="91"/>
      <c r="C379" s="43"/>
    </row>
    <row r="380" spans="2:3" ht="12" customHeight="1">
      <c r="B380" s="87"/>
      <c r="C380" s="41"/>
    </row>
    <row r="381" spans="2:3" ht="12" customHeight="1">
      <c r="B381" s="94"/>
      <c r="C381" s="49"/>
    </row>
    <row r="382" spans="2:3" ht="12" customHeight="1">
      <c r="B382" s="94"/>
      <c r="C382" s="49"/>
    </row>
    <row r="383" spans="2:3" ht="12" customHeight="1">
      <c r="B383" s="94"/>
      <c r="C383" s="49"/>
    </row>
    <row r="384" ht="12" customHeight="1">
      <c r="C384" s="97"/>
    </row>
    <row r="385" spans="2:3" ht="12" customHeight="1">
      <c r="B385" s="91"/>
      <c r="C385" s="98"/>
    </row>
    <row r="386" spans="2:3" ht="12" customHeight="1">
      <c r="B386" s="91"/>
      <c r="C386" s="43"/>
    </row>
    <row r="387" spans="2:3" ht="12" customHeight="1">
      <c r="B387" s="87"/>
      <c r="C387" s="41"/>
    </row>
    <row r="388" spans="2:3" ht="12" customHeight="1">
      <c r="B388" s="94"/>
      <c r="C388" s="54"/>
    </row>
    <row r="389" spans="2:3" ht="12" customHeight="1">
      <c r="B389" s="94"/>
      <c r="C389" s="49"/>
    </row>
    <row r="390" spans="2:3" ht="12" customHeight="1">
      <c r="B390" s="94"/>
      <c r="C390" s="49"/>
    </row>
    <row r="391" ht="12" customHeight="1">
      <c r="C391" s="97"/>
    </row>
    <row r="392" spans="2:3" ht="12" customHeight="1">
      <c r="B392" s="91"/>
      <c r="C392" s="43"/>
    </row>
    <row r="393" spans="2:3" ht="12" customHeight="1">
      <c r="B393" s="91"/>
      <c r="C393" s="43"/>
    </row>
    <row r="394" spans="2:3" ht="12" customHeight="1">
      <c r="B394" s="87"/>
      <c r="C394" s="41"/>
    </row>
    <row r="395" spans="2:3" ht="12" customHeight="1">
      <c r="B395" s="94"/>
      <c r="C395" s="49"/>
    </row>
    <row r="396" spans="2:3" ht="12" customHeight="1">
      <c r="B396" s="94"/>
      <c r="C396" s="49"/>
    </row>
    <row r="397" spans="2:3" ht="12" customHeight="1">
      <c r="B397" s="94"/>
      <c r="C397" s="49"/>
    </row>
    <row r="398" ht="12" customHeight="1">
      <c r="C398" s="97"/>
    </row>
    <row r="399" spans="2:3" ht="12" customHeight="1">
      <c r="B399" s="91"/>
      <c r="C399" s="43"/>
    </row>
    <row r="400" spans="2:3" ht="12" customHeight="1">
      <c r="B400" s="91"/>
      <c r="C400" s="43"/>
    </row>
    <row r="401" spans="2:3" ht="12" customHeight="1">
      <c r="B401" s="87"/>
      <c r="C401" s="41"/>
    </row>
    <row r="402" spans="2:3" ht="12" customHeight="1">
      <c r="B402" s="94"/>
      <c r="C402" s="49"/>
    </row>
    <row r="403" spans="2:3" ht="12" customHeight="1">
      <c r="B403" s="94"/>
      <c r="C403" s="49"/>
    </row>
    <row r="404" spans="2:3" ht="12" customHeight="1">
      <c r="B404" s="94"/>
      <c r="C404" s="49"/>
    </row>
    <row r="405" ht="12" customHeight="1">
      <c r="C405" s="97"/>
    </row>
    <row r="406" spans="2:3" ht="12" customHeight="1">
      <c r="B406" s="91"/>
      <c r="C406" s="43"/>
    </row>
    <row r="407" spans="2:3" ht="12" customHeight="1">
      <c r="B407" s="91"/>
      <c r="C407" s="43"/>
    </row>
    <row r="408" spans="2:3" ht="12" customHeight="1">
      <c r="B408" s="87"/>
      <c r="C408" s="41"/>
    </row>
    <row r="409" spans="2:3" ht="12" customHeight="1">
      <c r="B409" s="94"/>
      <c r="C409" s="49"/>
    </row>
    <row r="410" spans="2:3" ht="12" customHeight="1">
      <c r="B410" s="94"/>
      <c r="C410" s="95"/>
    </row>
    <row r="411" spans="2:3" ht="12" customHeight="1">
      <c r="B411" s="94"/>
      <c r="C411" s="49"/>
    </row>
    <row r="412" ht="12" customHeight="1">
      <c r="C412" s="97"/>
    </row>
    <row r="413" spans="2:3" ht="12" customHeight="1">
      <c r="B413" s="91"/>
      <c r="C413" s="43"/>
    </row>
    <row r="414" spans="2:3" ht="12" customHeight="1">
      <c r="B414" s="91"/>
      <c r="C414" s="43"/>
    </row>
    <row r="415" spans="2:3" ht="12" customHeight="1">
      <c r="B415" s="87"/>
      <c r="C415" s="41"/>
    </row>
    <row r="416" spans="2:3" ht="12" customHeight="1">
      <c r="B416" s="94"/>
      <c r="C416" s="95"/>
    </row>
    <row r="417" spans="2:3" ht="12" customHeight="1">
      <c r="B417" s="94"/>
      <c r="C417" s="95"/>
    </row>
    <row r="418" spans="2:3" ht="12" customHeight="1">
      <c r="B418" s="94"/>
      <c r="C418" s="95"/>
    </row>
    <row r="419" ht="12" customHeight="1">
      <c r="C419" s="41"/>
    </row>
    <row r="420" spans="2:3" ht="12" customHeight="1">
      <c r="B420" s="91"/>
      <c r="C420" s="43"/>
    </row>
    <row r="421" spans="2:3" ht="12" customHeight="1">
      <c r="B421" s="91"/>
      <c r="C421" s="43"/>
    </row>
    <row r="422" spans="2:3" ht="12" customHeight="1">
      <c r="B422" s="87"/>
      <c r="C422" s="41"/>
    </row>
    <row r="423" spans="2:3" ht="12" customHeight="1">
      <c r="B423" s="94"/>
      <c r="C423" s="49"/>
    </row>
    <row r="424" spans="2:3" ht="12" customHeight="1">
      <c r="B424" s="94"/>
      <c r="C424" s="49"/>
    </row>
    <row r="425" spans="2:3" ht="12" customHeight="1">
      <c r="B425" s="94"/>
      <c r="C425" s="49"/>
    </row>
    <row r="426" ht="12" customHeight="1">
      <c r="C426" s="97"/>
    </row>
    <row r="427" spans="2:3" ht="12" customHeight="1">
      <c r="B427" s="91"/>
      <c r="C427" s="43"/>
    </row>
    <row r="428" spans="2:3" ht="12" customHeight="1">
      <c r="B428" s="91"/>
      <c r="C428" s="43"/>
    </row>
    <row r="429" spans="2:3" ht="12" customHeight="1">
      <c r="B429" s="87"/>
      <c r="C429" s="90"/>
    </row>
    <row r="430" spans="2:3" ht="12" customHeight="1">
      <c r="B430" s="94"/>
      <c r="C430" s="54"/>
    </row>
    <row r="431" spans="2:3" ht="12" customHeight="1">
      <c r="B431" s="94"/>
      <c r="C431" s="54"/>
    </row>
    <row r="432" spans="2:3" ht="12" customHeight="1">
      <c r="B432" s="94"/>
      <c r="C432" s="54"/>
    </row>
    <row r="433" ht="12" customHeight="1">
      <c r="C433" s="90"/>
    </row>
    <row r="434" spans="2:3" ht="12" customHeight="1">
      <c r="B434" s="91"/>
      <c r="C434" s="92"/>
    </row>
    <row r="435" spans="2:3" ht="12" customHeight="1">
      <c r="B435" s="91"/>
      <c r="C435" s="92"/>
    </row>
    <row r="436" spans="2:3" ht="12" customHeight="1">
      <c r="B436" s="87"/>
      <c r="C436" s="41"/>
    </row>
    <row r="437" spans="2:3" ht="12" customHeight="1">
      <c r="B437" s="94"/>
      <c r="C437" s="49"/>
    </row>
    <row r="438" spans="2:3" ht="12" customHeight="1">
      <c r="B438" s="94"/>
      <c r="C438" s="49"/>
    </row>
    <row r="439" spans="2:3" ht="12" customHeight="1">
      <c r="B439" s="94"/>
      <c r="C439" s="49"/>
    </row>
    <row r="440" ht="12" customHeight="1">
      <c r="C440" s="97"/>
    </row>
    <row r="441" spans="2:3" ht="12" customHeight="1">
      <c r="B441" s="91"/>
      <c r="C441" s="43"/>
    </row>
    <row r="442" spans="2:3" ht="12" customHeight="1">
      <c r="B442" s="91"/>
      <c r="C442" s="43"/>
    </row>
    <row r="443" spans="2:3" ht="12" customHeight="1">
      <c r="B443" s="87"/>
      <c r="C443" s="41"/>
    </row>
    <row r="444" spans="2:3" ht="12" customHeight="1">
      <c r="B444" s="94"/>
      <c r="C444" s="49"/>
    </row>
    <row r="445" spans="2:3" ht="12" customHeight="1">
      <c r="B445" s="94"/>
      <c r="C445" s="49"/>
    </row>
    <row r="446" spans="2:3" ht="12" customHeight="1">
      <c r="B446" s="94"/>
      <c r="C446" s="49"/>
    </row>
    <row r="447" ht="12" customHeight="1">
      <c r="C447" s="97"/>
    </row>
    <row r="448" spans="2:3" ht="12" customHeight="1">
      <c r="B448" s="91"/>
      <c r="C448" s="43"/>
    </row>
    <row r="449" spans="2:3" ht="12" customHeight="1">
      <c r="B449" s="91"/>
      <c r="C449" s="43"/>
    </row>
    <row r="450" spans="2:3" ht="12" customHeight="1">
      <c r="B450" s="87"/>
      <c r="C450" s="41"/>
    </row>
    <row r="451" spans="2:3" ht="12" customHeight="1">
      <c r="B451" s="94"/>
      <c r="C451" s="49"/>
    </row>
    <row r="452" spans="2:3" ht="12" customHeight="1">
      <c r="B452" s="94"/>
      <c r="C452" s="49"/>
    </row>
    <row r="453" spans="2:3" ht="12" customHeight="1">
      <c r="B453" s="94"/>
      <c r="C453" s="49"/>
    </row>
    <row r="454" ht="12" customHeight="1">
      <c r="C454" s="97"/>
    </row>
    <row r="455" spans="2:3" ht="12" customHeight="1">
      <c r="B455" s="91"/>
      <c r="C455" s="43"/>
    </row>
    <row r="456" spans="2:3" ht="12" customHeight="1">
      <c r="B456" s="91"/>
      <c r="C456" s="43"/>
    </row>
    <row r="457" spans="2:3" ht="12" customHeight="1">
      <c r="B457" s="87"/>
      <c r="C457" s="41"/>
    </row>
    <row r="458" spans="2:3" ht="12" customHeight="1">
      <c r="B458" s="94"/>
      <c r="C458" s="49"/>
    </row>
    <row r="459" spans="2:3" ht="12" customHeight="1">
      <c r="B459" s="94"/>
      <c r="C459" s="49"/>
    </row>
    <row r="460" spans="2:3" ht="12" customHeight="1">
      <c r="B460" s="94"/>
      <c r="C460" s="49"/>
    </row>
    <row r="461" ht="12" customHeight="1">
      <c r="C461" s="97"/>
    </row>
    <row r="462" spans="2:3" ht="12" customHeight="1">
      <c r="B462" s="91"/>
      <c r="C462" s="43"/>
    </row>
    <row r="463" spans="2:3" ht="12" customHeight="1">
      <c r="B463" s="91"/>
      <c r="C463" s="43"/>
    </row>
    <row r="464" spans="2:3" ht="12" customHeight="1">
      <c r="B464" s="87"/>
      <c r="C464" s="41"/>
    </row>
    <row r="465" spans="2:3" ht="12" customHeight="1">
      <c r="B465" s="94"/>
      <c r="C465" s="95"/>
    </row>
    <row r="466" spans="2:3" ht="12" customHeight="1">
      <c r="B466" s="94"/>
      <c r="C466" s="95"/>
    </row>
    <row r="467" spans="2:3" ht="12" customHeight="1">
      <c r="B467" s="94"/>
      <c r="C467" s="95"/>
    </row>
    <row r="468" ht="12" customHeight="1">
      <c r="C468" s="41"/>
    </row>
    <row r="469" spans="2:3" ht="12" customHeight="1">
      <c r="B469" s="91"/>
      <c r="C469" s="43"/>
    </row>
    <row r="470" spans="2:3" ht="12" customHeight="1">
      <c r="B470" s="91"/>
      <c r="C470" s="43"/>
    </row>
    <row r="471" spans="2:3" ht="12" customHeight="1">
      <c r="B471" s="87"/>
      <c r="C471" s="41"/>
    </row>
    <row r="472" spans="2:3" ht="12" customHeight="1">
      <c r="B472" s="94"/>
      <c r="C472" s="95"/>
    </row>
    <row r="473" spans="2:3" ht="12" customHeight="1">
      <c r="B473" s="94"/>
      <c r="C473" s="95"/>
    </row>
    <row r="474" spans="2:3" ht="12" customHeight="1">
      <c r="B474" s="94"/>
      <c r="C474" s="95"/>
    </row>
    <row r="475" ht="12" customHeight="1">
      <c r="C475" s="41"/>
    </row>
    <row r="476" spans="2:3" ht="12" customHeight="1">
      <c r="B476" s="91"/>
      <c r="C476" s="43"/>
    </row>
    <row r="477" spans="2:3" ht="12" customHeight="1">
      <c r="B477" s="91"/>
      <c r="C477" s="43"/>
    </row>
    <row r="478" spans="2:3" ht="12" customHeight="1">
      <c r="B478" s="87"/>
      <c r="C478" s="41"/>
    </row>
    <row r="479" spans="2:3" ht="12" customHeight="1">
      <c r="B479" s="94"/>
      <c r="C479" s="49"/>
    </row>
    <row r="480" spans="2:3" ht="12" customHeight="1">
      <c r="B480" s="94"/>
      <c r="C480" s="49"/>
    </row>
    <row r="481" spans="2:3" ht="12" customHeight="1">
      <c r="B481" s="94"/>
      <c r="C481" s="49"/>
    </row>
    <row r="482" ht="12" customHeight="1">
      <c r="C482" s="97"/>
    </row>
    <row r="483" spans="2:3" ht="12" customHeight="1">
      <c r="B483" s="91"/>
      <c r="C483" s="43"/>
    </row>
    <row r="484" spans="2:3" ht="12" customHeight="1">
      <c r="B484" s="91"/>
      <c r="C484" s="43"/>
    </row>
    <row r="485" spans="2:3" ht="12" customHeight="1">
      <c r="B485" s="87"/>
      <c r="C485" s="41"/>
    </row>
    <row r="486" spans="2:3" ht="12" customHeight="1">
      <c r="B486" s="94"/>
      <c r="C486" s="49"/>
    </row>
    <row r="487" spans="2:3" ht="12" customHeight="1">
      <c r="B487" s="94"/>
      <c r="C487" s="49"/>
    </row>
    <row r="488" spans="2:3" ht="12" customHeight="1">
      <c r="B488" s="94"/>
      <c r="C488" s="49"/>
    </row>
    <row r="489" ht="12" customHeight="1">
      <c r="C489" s="97"/>
    </row>
    <row r="490" spans="2:3" ht="12" customHeight="1">
      <c r="B490" s="91"/>
      <c r="C490" s="43"/>
    </row>
    <row r="491" spans="2:3" ht="12" customHeight="1">
      <c r="B491" s="91"/>
      <c r="C491" s="43"/>
    </row>
    <row r="492" spans="2:3" ht="12" customHeight="1">
      <c r="B492" s="87"/>
      <c r="C492" s="41"/>
    </row>
    <row r="493" spans="2:3" ht="12" customHeight="1">
      <c r="B493" s="94"/>
      <c r="C493" s="49"/>
    </row>
    <row r="494" spans="2:3" ht="12" customHeight="1">
      <c r="B494" s="94"/>
      <c r="C494" s="49"/>
    </row>
    <row r="495" spans="2:3" ht="12" customHeight="1">
      <c r="B495" s="94"/>
      <c r="C495" s="49"/>
    </row>
    <row r="496" ht="12" customHeight="1">
      <c r="C496" s="97"/>
    </row>
    <row r="497" spans="2:3" ht="12" customHeight="1">
      <c r="B497" s="91"/>
      <c r="C497" s="43"/>
    </row>
    <row r="498" spans="2:3" ht="12" customHeight="1">
      <c r="B498" s="91"/>
      <c r="C498" s="43"/>
    </row>
    <row r="499" spans="2:3" ht="12" customHeight="1">
      <c r="B499" s="87"/>
      <c r="C499" s="41"/>
    </row>
    <row r="500" spans="2:3" ht="12" customHeight="1">
      <c r="B500" s="94"/>
      <c r="C500" s="49"/>
    </row>
    <row r="501" spans="2:3" ht="12" customHeight="1">
      <c r="B501" s="94"/>
      <c r="C501" s="49"/>
    </row>
    <row r="502" spans="2:3" ht="12" customHeight="1">
      <c r="B502" s="94"/>
      <c r="C502" s="49"/>
    </row>
    <row r="503" ht="12" customHeight="1">
      <c r="C503" s="97"/>
    </row>
    <row r="504" spans="2:3" ht="12" customHeight="1">
      <c r="B504" s="91"/>
      <c r="C504" s="43"/>
    </row>
    <row r="505" spans="2:3" ht="12" customHeight="1">
      <c r="B505" s="91"/>
      <c r="C505" s="43"/>
    </row>
    <row r="506" spans="2:3" ht="12" customHeight="1">
      <c r="B506" s="87"/>
      <c r="C506" s="41"/>
    </row>
    <row r="507" spans="2:3" ht="12" customHeight="1">
      <c r="B507" s="94"/>
      <c r="C507" s="49"/>
    </row>
    <row r="508" spans="2:3" ht="12" customHeight="1">
      <c r="B508" s="94"/>
      <c r="C508" s="49"/>
    </row>
    <row r="509" spans="2:3" ht="12" customHeight="1">
      <c r="B509" s="94"/>
      <c r="C509" s="49"/>
    </row>
    <row r="510" ht="12" customHeight="1">
      <c r="C510" s="97"/>
    </row>
    <row r="511" spans="2:3" ht="12" customHeight="1">
      <c r="B511" s="91"/>
      <c r="C511" s="43"/>
    </row>
    <row r="512" spans="2:3" ht="12" customHeight="1">
      <c r="B512" s="91"/>
      <c r="C512" s="43"/>
    </row>
    <row r="513" spans="2:3" ht="12" customHeight="1">
      <c r="B513" s="87"/>
      <c r="C513" s="90"/>
    </row>
    <row r="514" spans="2:3" ht="12" customHeight="1">
      <c r="B514" s="94"/>
      <c r="C514" s="54"/>
    </row>
    <row r="515" spans="2:3" ht="12" customHeight="1">
      <c r="B515" s="94"/>
      <c r="C515" s="54"/>
    </row>
    <row r="516" spans="2:3" ht="12" customHeight="1">
      <c r="B516" s="94"/>
      <c r="C516" s="54"/>
    </row>
    <row r="517" ht="12" customHeight="1">
      <c r="C517" s="90"/>
    </row>
    <row r="518" spans="2:3" ht="12" customHeight="1">
      <c r="B518" s="91"/>
      <c r="C518" s="92"/>
    </row>
    <row r="519" spans="2:3" ht="12" customHeight="1">
      <c r="B519" s="91"/>
      <c r="C519" s="92"/>
    </row>
    <row r="520" spans="2:3" ht="12" customHeight="1">
      <c r="B520" s="87"/>
      <c r="C520" s="90"/>
    </row>
    <row r="521" spans="2:3" ht="12" customHeight="1">
      <c r="B521" s="94"/>
      <c r="C521" s="54"/>
    </row>
    <row r="522" spans="2:3" ht="12" customHeight="1">
      <c r="B522" s="94"/>
      <c r="C522" s="54"/>
    </row>
    <row r="523" spans="2:3" ht="12" customHeight="1">
      <c r="B523" s="94"/>
      <c r="C523" s="54"/>
    </row>
    <row r="524" ht="12" customHeight="1">
      <c r="C524" s="99"/>
    </row>
    <row r="525" spans="2:3" ht="12" customHeight="1">
      <c r="B525" s="91"/>
      <c r="C525" s="92"/>
    </row>
    <row r="526" spans="2:3" ht="12" customHeight="1">
      <c r="B526" s="91"/>
      <c r="C526" s="92"/>
    </row>
    <row r="527" spans="2:3" ht="12" customHeight="1">
      <c r="B527" s="87"/>
      <c r="C527" s="90"/>
    </row>
    <row r="528" spans="2:3" ht="12" customHeight="1">
      <c r="B528" s="94"/>
      <c r="C528" s="54"/>
    </row>
    <row r="529" spans="2:3" ht="12" customHeight="1">
      <c r="B529" s="94"/>
      <c r="C529" s="54"/>
    </row>
    <row r="530" spans="2:3" ht="12" customHeight="1">
      <c r="B530" s="94"/>
      <c r="C530" s="54"/>
    </row>
    <row r="531" ht="12" customHeight="1">
      <c r="C531" s="99"/>
    </row>
    <row r="532" spans="2:3" ht="12" customHeight="1">
      <c r="B532" s="91"/>
      <c r="C532" s="92"/>
    </row>
    <row r="533" spans="2:3" ht="12" customHeight="1">
      <c r="B533" s="91"/>
      <c r="C533" s="92"/>
    </row>
    <row r="534" spans="2:3" ht="12" customHeight="1">
      <c r="B534" s="87"/>
      <c r="C534" s="90"/>
    </row>
    <row r="535" spans="2:3" ht="12" customHeight="1">
      <c r="B535" s="94"/>
      <c r="C535" s="54"/>
    </row>
    <row r="536" spans="2:3" ht="12" customHeight="1">
      <c r="B536" s="94"/>
      <c r="C536" s="54"/>
    </row>
    <row r="537" spans="2:3" ht="12" customHeight="1">
      <c r="B537" s="94"/>
      <c r="C537" s="54"/>
    </row>
    <row r="538" ht="12" customHeight="1">
      <c r="C538" s="99"/>
    </row>
    <row r="539" spans="2:3" ht="12" customHeight="1">
      <c r="B539" s="91"/>
      <c r="C539" s="100"/>
    </row>
    <row r="540" spans="2:3" ht="12" customHeight="1">
      <c r="B540" s="91"/>
      <c r="C540" s="92"/>
    </row>
    <row r="541" spans="2:3" ht="12" customHeight="1">
      <c r="B541" s="87"/>
      <c r="C541" s="90"/>
    </row>
    <row r="542" spans="2:3" ht="12" customHeight="1">
      <c r="B542" s="94"/>
      <c r="C542" s="54"/>
    </row>
    <row r="543" spans="2:3" ht="12" customHeight="1">
      <c r="B543" s="94"/>
      <c r="C543" s="54"/>
    </row>
    <row r="544" spans="2:3" ht="12" customHeight="1">
      <c r="B544" s="94"/>
      <c r="C544" s="54"/>
    </row>
    <row r="545" ht="12" customHeight="1">
      <c r="C545" s="90"/>
    </row>
    <row r="546" spans="2:3" ht="12" customHeight="1">
      <c r="B546" s="91"/>
      <c r="C546" s="92"/>
    </row>
    <row r="547" spans="2:3" ht="12" customHeight="1">
      <c r="B547" s="91"/>
      <c r="C547" s="92"/>
    </row>
    <row r="548" spans="2:3" ht="12" customHeight="1">
      <c r="B548" s="87"/>
      <c r="C548" s="90"/>
    </row>
    <row r="549" spans="2:3" ht="12" customHeight="1">
      <c r="B549" s="94"/>
      <c r="C549" s="54"/>
    </row>
    <row r="550" spans="2:3" ht="12" customHeight="1">
      <c r="B550" s="94"/>
      <c r="C550" s="54"/>
    </row>
    <row r="551" spans="2:3" ht="12" customHeight="1">
      <c r="B551" s="94"/>
      <c r="C551" s="54"/>
    </row>
    <row r="552" ht="12" customHeight="1">
      <c r="C552" s="99"/>
    </row>
    <row r="553" spans="2:3" ht="12" customHeight="1">
      <c r="B553" s="91"/>
      <c r="C553" s="92"/>
    </row>
    <row r="554" spans="2:3" ht="12" customHeight="1">
      <c r="B554" s="91"/>
      <c r="C554" s="92"/>
    </row>
    <row r="555" spans="2:3" ht="12" customHeight="1">
      <c r="B555" s="87"/>
      <c r="C555" s="90"/>
    </row>
    <row r="556" spans="2:3" ht="12" customHeight="1">
      <c r="B556" s="94"/>
      <c r="C556" s="54"/>
    </row>
    <row r="557" spans="2:3" ht="12" customHeight="1">
      <c r="B557" s="94"/>
      <c r="C557" s="54"/>
    </row>
    <row r="558" spans="2:3" ht="12" customHeight="1">
      <c r="B558" s="94"/>
      <c r="C558" s="54"/>
    </row>
    <row r="559" ht="12" customHeight="1">
      <c r="C559" s="99"/>
    </row>
    <row r="560" spans="2:3" ht="12" customHeight="1">
      <c r="B560" s="91"/>
      <c r="C560" s="92"/>
    </row>
    <row r="561" spans="2:3" ht="12" customHeight="1">
      <c r="B561" s="91"/>
      <c r="C561" s="92"/>
    </row>
    <row r="562" spans="2:3" ht="12" customHeight="1">
      <c r="B562" s="87"/>
      <c r="C562" s="90"/>
    </row>
    <row r="563" spans="2:3" ht="12" customHeight="1">
      <c r="B563" s="94"/>
      <c r="C563" s="54"/>
    </row>
    <row r="564" spans="2:3" ht="12" customHeight="1">
      <c r="B564" s="94"/>
      <c r="C564" s="54"/>
    </row>
    <row r="565" spans="2:3" ht="12" customHeight="1">
      <c r="B565" s="94"/>
      <c r="C565" s="54"/>
    </row>
    <row r="566" ht="12" customHeight="1">
      <c r="C566" s="99"/>
    </row>
    <row r="567" spans="2:3" ht="12" customHeight="1">
      <c r="B567" s="91"/>
      <c r="C567" s="92"/>
    </row>
    <row r="568" spans="2:3" ht="12" customHeight="1">
      <c r="B568" s="91"/>
      <c r="C568" s="92"/>
    </row>
    <row r="569" spans="2:3" ht="12" customHeight="1">
      <c r="B569" s="87"/>
      <c r="C569" s="90"/>
    </row>
    <row r="570" spans="2:3" ht="12" customHeight="1">
      <c r="B570" s="94"/>
      <c r="C570" s="54"/>
    </row>
    <row r="571" spans="2:3" ht="12" customHeight="1">
      <c r="B571" s="94"/>
      <c r="C571" s="54"/>
    </row>
    <row r="572" spans="2:3" ht="12" customHeight="1">
      <c r="B572" s="94"/>
      <c r="C572" s="54"/>
    </row>
    <row r="573" ht="12" customHeight="1">
      <c r="C573" s="90"/>
    </row>
    <row r="574" spans="2:3" ht="12" customHeight="1">
      <c r="B574" s="91"/>
      <c r="C574" s="92"/>
    </row>
    <row r="575" spans="2:3" ht="12" customHeight="1">
      <c r="B575" s="91"/>
      <c r="C575" s="92"/>
    </row>
    <row r="576" spans="2:3" ht="12" customHeight="1">
      <c r="B576" s="87"/>
      <c r="C576" s="90"/>
    </row>
    <row r="577" spans="2:3" ht="12" customHeight="1">
      <c r="B577" s="94"/>
      <c r="C577" s="54"/>
    </row>
    <row r="578" spans="2:3" ht="12" customHeight="1">
      <c r="B578" s="94"/>
      <c r="C578" s="54"/>
    </row>
    <row r="579" spans="2:3" ht="12" customHeight="1">
      <c r="B579" s="94"/>
      <c r="C579" s="54"/>
    </row>
    <row r="580" ht="12" customHeight="1">
      <c r="C580" s="99"/>
    </row>
    <row r="581" spans="2:3" ht="12" customHeight="1">
      <c r="B581" s="91"/>
      <c r="C581" s="92"/>
    </row>
    <row r="582" spans="2:3" ht="12" customHeight="1">
      <c r="B582" s="91"/>
      <c r="C582" s="92"/>
    </row>
    <row r="583" spans="2:3" ht="12" customHeight="1">
      <c r="B583" s="87"/>
      <c r="C583" s="90"/>
    </row>
    <row r="584" spans="2:3" ht="12" customHeight="1">
      <c r="B584" s="94"/>
      <c r="C584" s="54"/>
    </row>
    <row r="585" spans="2:3" ht="12" customHeight="1">
      <c r="B585" s="94"/>
      <c r="C585" s="54"/>
    </row>
    <row r="586" spans="2:3" ht="12" customHeight="1">
      <c r="B586" s="94"/>
      <c r="C586" s="54"/>
    </row>
    <row r="587" ht="12" customHeight="1">
      <c r="C587" s="90"/>
    </row>
    <row r="588" spans="2:3" ht="12" customHeight="1">
      <c r="B588" s="91"/>
      <c r="C588" s="92"/>
    </row>
    <row r="589" spans="2:3" ht="12" customHeight="1">
      <c r="B589" s="91"/>
      <c r="C589" s="92"/>
    </row>
    <row r="590" spans="2:3" ht="12" customHeight="1">
      <c r="B590" s="87"/>
      <c r="C590" s="90"/>
    </row>
    <row r="591" spans="2:3" ht="12" customHeight="1">
      <c r="B591" s="94"/>
      <c r="C591" s="54"/>
    </row>
    <row r="592" spans="2:3" ht="12" customHeight="1">
      <c r="B592" s="94"/>
      <c r="C592" s="54"/>
    </row>
    <row r="593" spans="2:3" ht="12" customHeight="1">
      <c r="B593" s="94"/>
      <c r="C593" s="54"/>
    </row>
    <row r="594" ht="12" customHeight="1">
      <c r="C594" s="99"/>
    </row>
    <row r="595" spans="2:3" ht="12" customHeight="1">
      <c r="B595" s="91"/>
      <c r="C595" s="92"/>
    </row>
    <row r="596" spans="2:3" ht="12" customHeight="1">
      <c r="B596" s="91"/>
      <c r="C596" s="92"/>
    </row>
    <row r="597" spans="2:3" ht="12" customHeight="1">
      <c r="B597" s="87"/>
      <c r="C597" s="90"/>
    </row>
    <row r="598" spans="2:3" ht="12" customHeight="1">
      <c r="B598" s="94"/>
      <c r="C598" s="54"/>
    </row>
    <row r="599" spans="2:3" ht="12" customHeight="1">
      <c r="B599" s="94"/>
      <c r="C599" s="54"/>
    </row>
    <row r="600" spans="2:3" ht="12" customHeight="1">
      <c r="B600" s="94"/>
      <c r="C600" s="54"/>
    </row>
    <row r="601" ht="12" customHeight="1">
      <c r="C601" s="99"/>
    </row>
    <row r="602" spans="2:3" ht="12" customHeight="1">
      <c r="B602" s="91"/>
      <c r="C602" s="92"/>
    </row>
    <row r="603" spans="2:3" ht="12" customHeight="1">
      <c r="B603" s="91"/>
      <c r="C603" s="92"/>
    </row>
    <row r="604" spans="2:3" ht="12" customHeight="1">
      <c r="B604" s="87"/>
      <c r="C604" s="90"/>
    </row>
    <row r="605" spans="2:3" ht="12" customHeight="1">
      <c r="B605" s="94"/>
      <c r="C605" s="54"/>
    </row>
    <row r="606" spans="2:3" ht="12" customHeight="1">
      <c r="B606" s="94"/>
      <c r="C606" s="54"/>
    </row>
    <row r="607" spans="2:3" ht="12" customHeight="1">
      <c r="B607" s="94"/>
      <c r="C607" s="54"/>
    </row>
    <row r="608" ht="12" customHeight="1">
      <c r="C608" s="99"/>
    </row>
    <row r="609" spans="2:3" ht="12" customHeight="1">
      <c r="B609" s="91"/>
      <c r="C609" s="92"/>
    </row>
    <row r="610" spans="2:3" ht="12" customHeight="1">
      <c r="B610" s="91"/>
      <c r="C610" s="92"/>
    </row>
    <row r="611" spans="2:3" ht="12" customHeight="1">
      <c r="B611" s="87"/>
      <c r="C611" s="90"/>
    </row>
    <row r="612" spans="2:3" ht="12" customHeight="1">
      <c r="B612" s="94"/>
      <c r="C612" s="54"/>
    </row>
    <row r="613" spans="2:3" ht="12" customHeight="1">
      <c r="B613" s="94"/>
      <c r="C613" s="54"/>
    </row>
    <row r="614" spans="2:3" ht="12" customHeight="1">
      <c r="B614" s="94"/>
      <c r="C614" s="54"/>
    </row>
    <row r="615" ht="12" customHeight="1">
      <c r="C615" s="99"/>
    </row>
    <row r="616" spans="2:3" ht="12" customHeight="1">
      <c r="B616" s="91"/>
      <c r="C616" s="92"/>
    </row>
    <row r="617" spans="2:3" ht="12" customHeight="1">
      <c r="B617" s="91"/>
      <c r="C617" s="92"/>
    </row>
    <row r="618" spans="2:3" ht="12" customHeight="1">
      <c r="B618" s="87"/>
      <c r="C618" s="90"/>
    </row>
    <row r="619" spans="2:3" ht="12" customHeight="1">
      <c r="B619" s="94"/>
      <c r="C619" s="54"/>
    </row>
    <row r="620" spans="2:3" ht="12" customHeight="1">
      <c r="B620" s="94"/>
      <c r="C620" s="54"/>
    </row>
    <row r="621" spans="2:3" ht="12" customHeight="1">
      <c r="B621" s="94"/>
      <c r="C621" s="54"/>
    </row>
    <row r="622" ht="12" customHeight="1">
      <c r="C622" s="90"/>
    </row>
    <row r="623" spans="2:3" ht="12" customHeight="1">
      <c r="B623" s="91"/>
      <c r="C623" s="92"/>
    </row>
    <row r="624" spans="2:3" ht="12" customHeight="1">
      <c r="B624" s="91"/>
      <c r="C624" s="92"/>
    </row>
    <row r="625" spans="2:3" ht="12" customHeight="1">
      <c r="B625" s="87"/>
      <c r="C625" s="90"/>
    </row>
    <row r="626" spans="2:3" ht="12" customHeight="1">
      <c r="B626" s="94"/>
      <c r="C626" s="54"/>
    </row>
    <row r="627" spans="2:3" ht="12" customHeight="1">
      <c r="B627" s="94"/>
      <c r="C627" s="54"/>
    </row>
    <row r="628" spans="2:3" ht="12" customHeight="1">
      <c r="B628" s="94"/>
      <c r="C628" s="54"/>
    </row>
    <row r="629" ht="12" customHeight="1">
      <c r="C629" s="90"/>
    </row>
    <row r="630" spans="2:3" ht="12" customHeight="1">
      <c r="B630" s="91"/>
      <c r="C630" s="92"/>
    </row>
    <row r="631" spans="2:3" ht="12" customHeight="1">
      <c r="B631" s="91"/>
      <c r="C631" s="92"/>
    </row>
    <row r="632" spans="2:3" ht="12" customHeight="1">
      <c r="B632" s="87"/>
      <c r="C632" s="90"/>
    </row>
    <row r="633" spans="2:3" ht="12" customHeight="1">
      <c r="B633" s="94"/>
      <c r="C633" s="54"/>
    </row>
    <row r="634" spans="2:3" ht="12" customHeight="1">
      <c r="B634" s="94"/>
      <c r="C634" s="54"/>
    </row>
    <row r="635" spans="2:3" ht="12" customHeight="1">
      <c r="B635" s="94"/>
      <c r="C635" s="54"/>
    </row>
    <row r="636" ht="12" customHeight="1">
      <c r="C636" s="99"/>
    </row>
    <row r="637" spans="2:3" ht="12" customHeight="1">
      <c r="B637" s="91"/>
      <c r="C637" s="92"/>
    </row>
    <row r="638" spans="2:3" ht="12" customHeight="1">
      <c r="B638" s="91"/>
      <c r="C638" s="92"/>
    </row>
    <row r="639" spans="2:3" ht="12" customHeight="1">
      <c r="B639" s="87"/>
      <c r="C639" s="90"/>
    </row>
    <row r="640" spans="2:3" ht="12" customHeight="1">
      <c r="B640" s="94"/>
      <c r="C640" s="54"/>
    </row>
    <row r="641" spans="2:3" ht="12" customHeight="1">
      <c r="B641" s="94"/>
      <c r="C641" s="54"/>
    </row>
    <row r="642" spans="2:3" ht="12" customHeight="1">
      <c r="B642" s="94"/>
      <c r="C642" s="54"/>
    </row>
    <row r="643" ht="12" customHeight="1">
      <c r="C643" s="99"/>
    </row>
    <row r="644" spans="2:3" ht="12" customHeight="1">
      <c r="B644" s="91"/>
      <c r="C644" s="92"/>
    </row>
    <row r="645" spans="2:3" ht="12" customHeight="1">
      <c r="B645" s="91"/>
      <c r="C645" s="92"/>
    </row>
    <row r="646" spans="2:3" ht="12" customHeight="1">
      <c r="B646" s="87"/>
      <c r="C646" s="90"/>
    </row>
    <row r="647" spans="2:3" ht="12" customHeight="1">
      <c r="B647" s="94"/>
      <c r="C647" s="54"/>
    </row>
    <row r="648" spans="2:3" ht="12" customHeight="1">
      <c r="B648" s="94"/>
      <c r="C648" s="54"/>
    </row>
    <row r="649" spans="2:3" ht="12" customHeight="1">
      <c r="B649" s="94"/>
      <c r="C649" s="54"/>
    </row>
    <row r="650" ht="12" customHeight="1">
      <c r="C650" s="99"/>
    </row>
    <row r="651" spans="2:3" ht="12" customHeight="1">
      <c r="B651" s="91"/>
      <c r="C651" s="92"/>
    </row>
    <row r="652" spans="2:3" ht="12" customHeight="1">
      <c r="B652" s="91"/>
      <c r="C652" s="92"/>
    </row>
    <row r="653" spans="2:3" ht="12" customHeight="1">
      <c r="B653" s="87"/>
      <c r="C653" s="90"/>
    </row>
    <row r="654" spans="2:3" ht="12" customHeight="1">
      <c r="B654" s="94"/>
      <c r="C654" s="54"/>
    </row>
    <row r="655" spans="2:3" ht="12" customHeight="1">
      <c r="B655" s="94"/>
      <c r="C655" s="54"/>
    </row>
    <row r="656" spans="2:3" ht="12" customHeight="1">
      <c r="B656" s="94"/>
      <c r="C656" s="54"/>
    </row>
    <row r="657" ht="12" customHeight="1">
      <c r="C657" s="99"/>
    </row>
    <row r="658" spans="2:3" ht="12" customHeight="1">
      <c r="B658" s="91"/>
      <c r="C658" s="92"/>
    </row>
    <row r="659" spans="2:3" ht="12" customHeight="1">
      <c r="B659" s="91"/>
      <c r="C659" s="92"/>
    </row>
    <row r="660" spans="2:3" ht="12" customHeight="1">
      <c r="B660" s="87"/>
      <c r="C660" s="90"/>
    </row>
    <row r="661" spans="2:3" ht="12" customHeight="1">
      <c r="B661" s="94"/>
      <c r="C661" s="54"/>
    </row>
    <row r="662" spans="2:3" ht="12" customHeight="1">
      <c r="B662" s="94"/>
      <c r="C662" s="54"/>
    </row>
    <row r="663" spans="2:3" ht="12" customHeight="1">
      <c r="B663" s="94"/>
      <c r="C663" s="54"/>
    </row>
    <row r="664" ht="12" customHeight="1">
      <c r="C664" s="99"/>
    </row>
    <row r="665" spans="2:3" ht="12" customHeight="1">
      <c r="B665" s="91"/>
      <c r="C665" s="92"/>
    </row>
    <row r="666" spans="2:3" ht="12" customHeight="1">
      <c r="B666" s="91"/>
      <c r="C666" s="92"/>
    </row>
    <row r="667" spans="2:3" ht="12" customHeight="1">
      <c r="B667" s="87"/>
      <c r="C667" s="90"/>
    </row>
    <row r="668" spans="2:3" ht="12" customHeight="1">
      <c r="B668" s="94"/>
      <c r="C668" s="54"/>
    </row>
    <row r="669" spans="2:3" ht="12" customHeight="1">
      <c r="B669" s="94"/>
      <c r="C669" s="54"/>
    </row>
    <row r="670" spans="2:3" ht="12" customHeight="1">
      <c r="B670" s="94"/>
      <c r="C670" s="54"/>
    </row>
    <row r="671" ht="12" customHeight="1">
      <c r="C671" s="90"/>
    </row>
    <row r="672" spans="2:3" ht="12" customHeight="1">
      <c r="B672" s="91"/>
      <c r="C672" s="92"/>
    </row>
    <row r="673" spans="2:3" ht="12" customHeight="1">
      <c r="B673" s="91"/>
      <c r="C673" s="92"/>
    </row>
    <row r="674" spans="2:3" ht="12" customHeight="1">
      <c r="B674" s="87"/>
      <c r="C674" s="90"/>
    </row>
    <row r="675" spans="2:3" ht="12" customHeight="1">
      <c r="B675" s="94"/>
      <c r="C675" s="54"/>
    </row>
    <row r="676" spans="2:3" ht="12" customHeight="1">
      <c r="B676" s="94"/>
      <c r="C676" s="54"/>
    </row>
    <row r="677" spans="2:3" ht="12" customHeight="1">
      <c r="B677" s="94"/>
      <c r="C677" s="54"/>
    </row>
    <row r="678" ht="12" customHeight="1">
      <c r="C678" s="99"/>
    </row>
    <row r="679" spans="2:3" ht="12" customHeight="1">
      <c r="B679" s="91"/>
      <c r="C679" s="92"/>
    </row>
    <row r="680" spans="2:3" ht="12" customHeight="1">
      <c r="B680" s="91"/>
      <c r="C680" s="92"/>
    </row>
    <row r="681" spans="2:3" ht="12" customHeight="1">
      <c r="B681" s="87"/>
      <c r="C681" s="90"/>
    </row>
    <row r="682" spans="2:3" ht="12" customHeight="1">
      <c r="B682" s="94"/>
      <c r="C682" s="54"/>
    </row>
    <row r="683" spans="2:3" ht="12" customHeight="1">
      <c r="B683" s="94"/>
      <c r="C683" s="54"/>
    </row>
    <row r="684" spans="2:3" ht="12" customHeight="1">
      <c r="B684" s="94"/>
      <c r="C684" s="54"/>
    </row>
    <row r="685" ht="12" customHeight="1">
      <c r="C685" s="99"/>
    </row>
    <row r="686" spans="2:3" ht="12" customHeight="1">
      <c r="B686" s="91"/>
      <c r="C686" s="92"/>
    </row>
    <row r="687" spans="2:3" ht="12" customHeight="1">
      <c r="B687" s="91"/>
      <c r="C687" s="92"/>
    </row>
    <row r="688" spans="2:3" ht="12" customHeight="1">
      <c r="B688" s="87"/>
      <c r="C688" s="90"/>
    </row>
    <row r="689" spans="2:3" ht="12" customHeight="1">
      <c r="B689" s="94"/>
      <c r="C689" s="54"/>
    </row>
    <row r="690" spans="2:3" ht="12" customHeight="1">
      <c r="B690" s="94"/>
      <c r="C690" s="54"/>
    </row>
    <row r="691" spans="2:3" ht="12" customHeight="1">
      <c r="B691" s="94"/>
      <c r="C691" s="54"/>
    </row>
    <row r="692" ht="12" customHeight="1">
      <c r="C692" s="99"/>
    </row>
    <row r="693" spans="2:3" ht="12" customHeight="1">
      <c r="B693" s="91"/>
      <c r="C693" s="100"/>
    </row>
    <row r="694" spans="2:3" ht="12" customHeight="1">
      <c r="B694" s="91"/>
      <c r="C694" s="92"/>
    </row>
    <row r="695" spans="2:3" ht="12" customHeight="1">
      <c r="B695" s="87"/>
      <c r="C695" s="90"/>
    </row>
    <row r="696" spans="2:3" ht="12" customHeight="1">
      <c r="B696" s="94"/>
      <c r="C696" s="54"/>
    </row>
    <row r="697" spans="2:3" ht="12" customHeight="1">
      <c r="B697" s="94"/>
      <c r="C697" s="54"/>
    </row>
    <row r="698" spans="2:3" ht="12" customHeight="1">
      <c r="B698" s="94"/>
      <c r="C698" s="54"/>
    </row>
    <row r="699" ht="12" customHeight="1">
      <c r="C699" s="90"/>
    </row>
    <row r="700" spans="2:3" ht="12" customHeight="1">
      <c r="B700" s="91"/>
      <c r="C700" s="92"/>
    </row>
    <row r="701" spans="2:3" ht="12" customHeight="1">
      <c r="B701" s="91"/>
      <c r="C701" s="92"/>
    </row>
    <row r="702" spans="2:3" ht="12" customHeight="1">
      <c r="B702" s="87"/>
      <c r="C702" s="90"/>
    </row>
    <row r="703" spans="2:3" ht="12" customHeight="1">
      <c r="B703" s="94"/>
      <c r="C703" s="54"/>
    </row>
    <row r="704" spans="2:3" ht="12" customHeight="1">
      <c r="B704" s="94"/>
      <c r="C704" s="54"/>
    </row>
    <row r="705" spans="2:3" ht="12" customHeight="1">
      <c r="B705" s="94"/>
      <c r="C705" s="54"/>
    </row>
    <row r="706" ht="12" customHeight="1">
      <c r="C706" s="99"/>
    </row>
    <row r="707" spans="2:3" ht="12" customHeight="1">
      <c r="B707" s="91"/>
      <c r="C707" s="92"/>
    </row>
    <row r="708" spans="2:3" ht="12" customHeight="1">
      <c r="B708" s="91"/>
      <c r="C708" s="92"/>
    </row>
    <row r="709" spans="2:3" ht="12" customHeight="1">
      <c r="B709" s="87"/>
      <c r="C709" s="90"/>
    </row>
    <row r="710" spans="2:3" ht="12" customHeight="1">
      <c r="B710" s="94"/>
      <c r="C710" s="54"/>
    </row>
    <row r="711" spans="2:3" ht="12" customHeight="1">
      <c r="B711" s="94"/>
      <c r="C711" s="54"/>
    </row>
    <row r="712" spans="2:3" ht="12" customHeight="1">
      <c r="B712" s="94"/>
      <c r="C712" s="54"/>
    </row>
    <row r="713" ht="12" customHeight="1">
      <c r="C713" s="99"/>
    </row>
    <row r="714" spans="2:3" ht="12" customHeight="1">
      <c r="B714" s="91"/>
      <c r="C714" s="92"/>
    </row>
    <row r="715" spans="2:3" ht="12" customHeight="1">
      <c r="B715" s="91"/>
      <c r="C715" s="92"/>
    </row>
    <row r="716" spans="2:3" ht="12" customHeight="1">
      <c r="B716" s="87"/>
      <c r="C716" s="90"/>
    </row>
    <row r="717" spans="2:3" ht="12" customHeight="1">
      <c r="B717" s="94"/>
      <c r="C717" s="54"/>
    </row>
    <row r="718" spans="2:3" ht="12" customHeight="1">
      <c r="B718" s="94"/>
      <c r="C718" s="54"/>
    </row>
    <row r="719" spans="2:3" ht="12" customHeight="1">
      <c r="B719" s="94"/>
      <c r="C719" s="54"/>
    </row>
    <row r="720" ht="12" customHeight="1">
      <c r="C720" s="99"/>
    </row>
    <row r="721" spans="2:3" ht="12" customHeight="1">
      <c r="B721" s="91"/>
      <c r="C721" s="92"/>
    </row>
    <row r="722" spans="2:3" ht="12" customHeight="1">
      <c r="B722" s="91"/>
      <c r="C722" s="92"/>
    </row>
    <row r="723" spans="2:3" ht="12" customHeight="1">
      <c r="B723" s="87"/>
      <c r="C723" s="90"/>
    </row>
    <row r="724" spans="2:3" ht="12" customHeight="1">
      <c r="B724" s="94"/>
      <c r="C724" s="54"/>
    </row>
    <row r="725" spans="2:3" ht="12" customHeight="1">
      <c r="B725" s="94"/>
      <c r="C725" s="54"/>
    </row>
    <row r="726" spans="2:3" ht="12" customHeight="1">
      <c r="B726" s="94"/>
      <c r="C726" s="54"/>
    </row>
    <row r="727" ht="12" customHeight="1">
      <c r="C727" s="90"/>
    </row>
    <row r="728" spans="2:3" ht="12" customHeight="1">
      <c r="B728" s="91"/>
      <c r="C728" s="92"/>
    </row>
    <row r="729" spans="2:3" ht="12" customHeight="1">
      <c r="B729" s="91"/>
      <c r="C729" s="92"/>
    </row>
    <row r="730" spans="2:3" ht="12" customHeight="1">
      <c r="B730" s="87"/>
      <c r="C730" s="90"/>
    </row>
    <row r="731" spans="2:3" ht="12" customHeight="1">
      <c r="B731" s="94"/>
      <c r="C731" s="54"/>
    </row>
    <row r="732" spans="2:3" ht="12" customHeight="1">
      <c r="B732" s="94"/>
      <c r="C732" s="54"/>
    </row>
    <row r="733" spans="2:3" ht="12" customHeight="1">
      <c r="B733" s="94"/>
      <c r="C733" s="54"/>
    </row>
    <row r="734" ht="12" customHeight="1">
      <c r="C734" s="99"/>
    </row>
    <row r="735" spans="2:3" ht="12" customHeight="1">
      <c r="B735" s="91"/>
      <c r="C735" s="92"/>
    </row>
    <row r="736" spans="2:3" ht="12" customHeight="1">
      <c r="B736" s="91"/>
      <c r="C736" s="92"/>
    </row>
    <row r="737" spans="2:3" ht="12" customHeight="1">
      <c r="B737" s="87"/>
      <c r="C737" s="90"/>
    </row>
    <row r="738" spans="2:3" ht="12" customHeight="1">
      <c r="B738" s="94"/>
      <c r="C738" s="54"/>
    </row>
    <row r="739" spans="2:3" ht="12" customHeight="1">
      <c r="B739" s="94"/>
      <c r="C739" s="54"/>
    </row>
    <row r="740" spans="2:3" ht="12" customHeight="1">
      <c r="B740" s="94"/>
      <c r="C740" s="54"/>
    </row>
    <row r="741" ht="12" customHeight="1">
      <c r="C741" s="90"/>
    </row>
    <row r="742" spans="2:3" ht="12" customHeight="1">
      <c r="B742" s="91"/>
      <c r="C742" s="92"/>
    </row>
    <row r="743" spans="2:3" ht="12" customHeight="1">
      <c r="B743" s="91"/>
      <c r="C743" s="92"/>
    </row>
    <row r="744" spans="2:3" ht="12" customHeight="1">
      <c r="B744" s="87"/>
      <c r="C744" s="90"/>
    </row>
    <row r="745" spans="2:3" ht="12" customHeight="1">
      <c r="B745" s="94"/>
      <c r="C745" s="54"/>
    </row>
    <row r="746" spans="2:3" ht="12" customHeight="1">
      <c r="B746" s="94"/>
      <c r="C746" s="54"/>
    </row>
    <row r="747" spans="2:3" ht="12" customHeight="1">
      <c r="B747" s="94"/>
      <c r="C747" s="54"/>
    </row>
    <row r="748" ht="12" customHeight="1">
      <c r="C748" s="99"/>
    </row>
    <row r="749" spans="2:3" ht="12" customHeight="1">
      <c r="B749" s="91"/>
      <c r="C749" s="92"/>
    </row>
    <row r="750" spans="2:3" ht="12" customHeight="1">
      <c r="B750" s="91"/>
      <c r="C750" s="92"/>
    </row>
    <row r="751" spans="2:3" ht="12" customHeight="1">
      <c r="B751" s="87"/>
      <c r="C751" s="90"/>
    </row>
    <row r="752" spans="2:3" ht="12" customHeight="1">
      <c r="B752" s="94"/>
      <c r="C752" s="54"/>
    </row>
    <row r="753" spans="2:3" ht="12" customHeight="1">
      <c r="B753" s="94"/>
      <c r="C753" s="54"/>
    </row>
    <row r="754" spans="2:3" ht="12" customHeight="1">
      <c r="B754" s="94"/>
      <c r="C754" s="54"/>
    </row>
    <row r="755" ht="12" customHeight="1">
      <c r="C755" s="99"/>
    </row>
    <row r="756" spans="2:3" ht="12" customHeight="1">
      <c r="B756" s="91"/>
      <c r="C756" s="92"/>
    </row>
    <row r="757" spans="2:3" ht="12" customHeight="1">
      <c r="B757" s="91"/>
      <c r="C757" s="92"/>
    </row>
    <row r="758" spans="2:3" ht="12" customHeight="1">
      <c r="B758" s="87"/>
      <c r="C758" s="90"/>
    </row>
    <row r="759" spans="2:3" ht="12" customHeight="1">
      <c r="B759" s="94"/>
      <c r="C759" s="54"/>
    </row>
    <row r="760" spans="2:3" ht="12" customHeight="1">
      <c r="B760" s="94"/>
      <c r="C760" s="54"/>
    </row>
    <row r="761" spans="2:3" ht="12" customHeight="1">
      <c r="B761" s="94"/>
      <c r="C761" s="54"/>
    </row>
    <row r="762" ht="12" customHeight="1">
      <c r="C762" s="99"/>
    </row>
    <row r="763" spans="2:3" ht="12" customHeight="1">
      <c r="B763" s="91"/>
      <c r="C763" s="92"/>
    </row>
    <row r="764" spans="2:3" ht="12" customHeight="1">
      <c r="B764" s="91"/>
      <c r="C764" s="92"/>
    </row>
    <row r="765" spans="2:3" ht="12" customHeight="1">
      <c r="B765" s="87"/>
      <c r="C765" s="90"/>
    </row>
    <row r="766" spans="2:3" ht="12" customHeight="1">
      <c r="B766" s="94"/>
      <c r="C766" s="54"/>
    </row>
    <row r="767" spans="2:3" ht="12" customHeight="1">
      <c r="B767" s="94"/>
      <c r="C767" s="54"/>
    </row>
    <row r="768" spans="2:3" ht="12" customHeight="1">
      <c r="B768" s="94"/>
      <c r="C768" s="54"/>
    </row>
    <row r="769" ht="12" customHeight="1">
      <c r="C769" s="99"/>
    </row>
    <row r="770" spans="2:3" ht="12" customHeight="1">
      <c r="B770" s="91"/>
      <c r="C770" s="92"/>
    </row>
    <row r="771" spans="2:3" ht="12" customHeight="1">
      <c r="B771" s="91"/>
      <c r="C771" s="92"/>
    </row>
    <row r="772" spans="2:3" ht="12" customHeight="1">
      <c r="B772" s="87"/>
      <c r="C772" s="90"/>
    </row>
    <row r="773" spans="2:3" ht="12" customHeight="1">
      <c r="B773" s="94"/>
      <c r="C773" s="54"/>
    </row>
    <row r="774" spans="2:3" ht="12" customHeight="1">
      <c r="B774" s="94"/>
      <c r="C774" s="54"/>
    </row>
    <row r="775" spans="2:3" ht="12" customHeight="1">
      <c r="B775" s="94"/>
      <c r="C775" s="54"/>
    </row>
    <row r="776" ht="12" customHeight="1">
      <c r="C776" s="90"/>
    </row>
    <row r="777" spans="2:3" ht="12" customHeight="1">
      <c r="B777" s="91"/>
      <c r="C777" s="92"/>
    </row>
    <row r="778" spans="2:3" ht="12" customHeight="1">
      <c r="B778" s="91"/>
      <c r="C778" s="92"/>
    </row>
    <row r="779" spans="2:3" ht="12" customHeight="1">
      <c r="B779" s="87"/>
      <c r="C779" s="90"/>
    </row>
    <row r="780" spans="2:3" ht="12" customHeight="1">
      <c r="B780" s="94"/>
      <c r="C780" s="54"/>
    </row>
    <row r="781" spans="2:3" ht="12" customHeight="1">
      <c r="B781" s="94"/>
      <c r="C781" s="54"/>
    </row>
    <row r="782" spans="2:3" ht="12" customHeight="1">
      <c r="B782" s="94"/>
      <c r="C782" s="54"/>
    </row>
    <row r="783" ht="12" customHeight="1">
      <c r="C783" s="90"/>
    </row>
    <row r="784" spans="2:3" ht="12" customHeight="1">
      <c r="B784" s="91"/>
      <c r="C784" s="92"/>
    </row>
    <row r="785" spans="2:3" ht="12" customHeight="1">
      <c r="B785" s="91"/>
      <c r="C785" s="92"/>
    </row>
    <row r="786" spans="2:3" ht="12" customHeight="1">
      <c r="B786" s="87"/>
      <c r="C786" s="90"/>
    </row>
    <row r="787" spans="2:3" ht="12" customHeight="1">
      <c r="B787" s="94"/>
      <c r="C787" s="54"/>
    </row>
    <row r="788" spans="2:3" ht="12" customHeight="1">
      <c r="B788" s="94"/>
      <c r="C788" s="54"/>
    </row>
    <row r="789" spans="2:3" ht="12" customHeight="1">
      <c r="B789" s="94"/>
      <c r="C789" s="54"/>
    </row>
    <row r="790" ht="12" customHeight="1">
      <c r="C790" s="99"/>
    </row>
    <row r="791" spans="2:3" ht="12" customHeight="1">
      <c r="B791" s="91"/>
      <c r="C791" s="92"/>
    </row>
    <row r="792" spans="2:3" ht="12" customHeight="1">
      <c r="B792" s="91"/>
      <c r="C792" s="92"/>
    </row>
    <row r="793" spans="2:3" ht="12" customHeight="1">
      <c r="B793" s="87"/>
      <c r="C793" s="90"/>
    </row>
    <row r="794" spans="2:3" ht="12" customHeight="1">
      <c r="B794" s="94"/>
      <c r="C794" s="54"/>
    </row>
    <row r="795" spans="2:3" ht="12" customHeight="1">
      <c r="B795" s="94"/>
      <c r="C795" s="54"/>
    </row>
    <row r="796" spans="2:3" ht="12" customHeight="1">
      <c r="B796" s="94"/>
      <c r="C796" s="54"/>
    </row>
    <row r="797" ht="12" customHeight="1">
      <c r="C797" s="99"/>
    </row>
    <row r="798" spans="2:3" ht="12" customHeight="1">
      <c r="B798" s="91"/>
      <c r="C798" s="92"/>
    </row>
    <row r="799" spans="2:3" ht="12" customHeight="1">
      <c r="B799" s="91"/>
      <c r="C799" s="92"/>
    </row>
    <row r="800" spans="2:3" ht="12" customHeight="1">
      <c r="B800" s="87"/>
      <c r="C800" s="90"/>
    </row>
    <row r="801" spans="2:3" ht="12" customHeight="1">
      <c r="B801" s="94"/>
      <c r="C801" s="54"/>
    </row>
    <row r="802" spans="2:3" ht="12" customHeight="1">
      <c r="B802" s="94"/>
      <c r="C802" s="54"/>
    </row>
    <row r="803" spans="2:3" ht="12" customHeight="1">
      <c r="B803" s="94"/>
      <c r="C803" s="54"/>
    </row>
    <row r="804" ht="12" customHeight="1">
      <c r="C804" s="99"/>
    </row>
    <row r="805" spans="2:3" ht="12" customHeight="1">
      <c r="B805" s="91"/>
      <c r="C805" s="92"/>
    </row>
    <row r="806" spans="2:3" ht="12" customHeight="1">
      <c r="B806" s="91"/>
      <c r="C806" s="92"/>
    </row>
    <row r="807" spans="2:3" ht="12" customHeight="1">
      <c r="B807" s="87"/>
      <c r="C807" s="90"/>
    </row>
    <row r="808" spans="2:3" ht="12" customHeight="1">
      <c r="B808" s="94"/>
      <c r="C808" s="54"/>
    </row>
    <row r="809" spans="2:3" ht="12" customHeight="1">
      <c r="B809" s="94"/>
      <c r="C809" s="54"/>
    </row>
    <row r="810" spans="2:3" ht="12" customHeight="1">
      <c r="B810" s="94"/>
      <c r="C810" s="54"/>
    </row>
    <row r="811" ht="12" customHeight="1">
      <c r="C811" s="99"/>
    </row>
    <row r="812" spans="2:3" ht="12" customHeight="1">
      <c r="B812" s="91"/>
      <c r="C812" s="92"/>
    </row>
    <row r="813" spans="2:3" ht="12" customHeight="1">
      <c r="B813" s="91"/>
      <c r="C813" s="92"/>
    </row>
    <row r="814" spans="2:3" ht="12" customHeight="1">
      <c r="B814" s="87"/>
      <c r="C814" s="90"/>
    </row>
    <row r="815" spans="2:3" ht="12" customHeight="1">
      <c r="B815" s="94"/>
      <c r="C815" s="54"/>
    </row>
    <row r="816" spans="2:3" ht="12" customHeight="1">
      <c r="B816" s="94"/>
      <c r="C816" s="54"/>
    </row>
    <row r="817" spans="2:3" ht="12" customHeight="1">
      <c r="B817" s="94"/>
      <c r="C817" s="54"/>
    </row>
    <row r="818" ht="12" customHeight="1">
      <c r="C818" s="99"/>
    </row>
    <row r="819" spans="2:3" ht="12" customHeight="1">
      <c r="B819" s="91"/>
      <c r="C819" s="92"/>
    </row>
    <row r="820" spans="2:3" ht="12" customHeight="1">
      <c r="B820" s="91"/>
      <c r="C820" s="92"/>
    </row>
    <row r="821" spans="2:3" ht="12" customHeight="1">
      <c r="B821" s="87"/>
      <c r="C821" s="90"/>
    </row>
    <row r="822" spans="2:3" ht="12" customHeight="1">
      <c r="B822" s="94"/>
      <c r="C822" s="54"/>
    </row>
    <row r="823" spans="2:3" ht="12" customHeight="1">
      <c r="B823" s="94"/>
      <c r="C823" s="54"/>
    </row>
    <row r="824" spans="2:3" ht="12" customHeight="1">
      <c r="B824" s="94"/>
      <c r="C824" s="54"/>
    </row>
    <row r="825" ht="12" customHeight="1">
      <c r="C825" s="90"/>
    </row>
    <row r="826" spans="2:3" ht="12" customHeight="1">
      <c r="B826" s="91"/>
      <c r="C826" s="92"/>
    </row>
    <row r="827" spans="2:3" ht="12" customHeight="1">
      <c r="B827" s="91"/>
      <c r="C827" s="92"/>
    </row>
    <row r="828" spans="2:3" ht="12" customHeight="1">
      <c r="B828" s="87"/>
      <c r="C828" s="90"/>
    </row>
    <row r="829" spans="2:3" ht="12" customHeight="1">
      <c r="B829" s="94"/>
      <c r="C829" s="54"/>
    </row>
    <row r="830" spans="2:3" ht="12" customHeight="1">
      <c r="B830" s="94"/>
      <c r="C830" s="54"/>
    </row>
    <row r="831" spans="2:3" ht="12" customHeight="1">
      <c r="B831" s="94"/>
      <c r="C831" s="54"/>
    </row>
    <row r="832" ht="12" customHeight="1">
      <c r="C832" s="99"/>
    </row>
    <row r="833" spans="2:3" ht="12" customHeight="1">
      <c r="B833" s="91"/>
      <c r="C833" s="92"/>
    </row>
    <row r="834" spans="2:3" ht="12" customHeight="1">
      <c r="B834" s="91"/>
      <c r="C834" s="92"/>
    </row>
    <row r="835" spans="2:3" ht="12" customHeight="1">
      <c r="B835" s="87"/>
      <c r="C835" s="90"/>
    </row>
    <row r="836" spans="2:3" ht="12" customHeight="1">
      <c r="B836" s="94"/>
      <c r="C836" s="54"/>
    </row>
    <row r="837" spans="2:3" ht="12" customHeight="1">
      <c r="B837" s="94"/>
      <c r="C837" s="54"/>
    </row>
    <row r="838" spans="2:3" ht="12" customHeight="1">
      <c r="B838" s="94"/>
      <c r="C838" s="54"/>
    </row>
    <row r="839" ht="12" customHeight="1">
      <c r="C839" s="99"/>
    </row>
    <row r="840" spans="2:3" ht="12" customHeight="1">
      <c r="B840" s="91"/>
      <c r="C840" s="92"/>
    </row>
    <row r="841" spans="2:3" ht="12" customHeight="1">
      <c r="B841" s="91"/>
      <c r="C841" s="92"/>
    </row>
    <row r="842" spans="2:3" ht="12" customHeight="1">
      <c r="B842" s="87"/>
      <c r="C842" s="90"/>
    </row>
    <row r="843" spans="2:3" ht="12" customHeight="1">
      <c r="B843" s="94"/>
      <c r="C843" s="54"/>
    </row>
    <row r="844" spans="2:3" ht="12" customHeight="1">
      <c r="B844" s="94"/>
      <c r="C844" s="54"/>
    </row>
    <row r="845" spans="2:3" ht="12" customHeight="1">
      <c r="B845" s="94"/>
      <c r="C845" s="54"/>
    </row>
    <row r="846" ht="12" customHeight="1">
      <c r="C846" s="99"/>
    </row>
    <row r="847" spans="2:3" ht="12" customHeight="1">
      <c r="B847" s="91"/>
      <c r="C847" s="100"/>
    </row>
    <row r="848" spans="2:3" ht="12" customHeight="1">
      <c r="B848" s="91"/>
      <c r="C848" s="92"/>
    </row>
    <row r="849" spans="2:3" ht="12" customHeight="1">
      <c r="B849" s="87"/>
      <c r="C849" s="90"/>
    </row>
    <row r="850" spans="2:3" ht="12" customHeight="1">
      <c r="B850" s="94"/>
      <c r="C850" s="54"/>
    </row>
    <row r="851" spans="2:3" ht="12" customHeight="1">
      <c r="B851" s="94"/>
      <c r="C851" s="54"/>
    </row>
    <row r="852" spans="2:3" ht="12" customHeight="1">
      <c r="B852" s="94"/>
      <c r="C852" s="54"/>
    </row>
    <row r="853" ht="12" customHeight="1">
      <c r="C853" s="90"/>
    </row>
    <row r="854" spans="2:3" ht="12" customHeight="1">
      <c r="B854" s="91"/>
      <c r="C854" s="92"/>
    </row>
    <row r="855" spans="2:3" ht="12" customHeight="1">
      <c r="B855" s="91"/>
      <c r="C855" s="92"/>
    </row>
    <row r="856" spans="2:3" ht="12" customHeight="1">
      <c r="B856" s="87"/>
      <c r="C856" s="90"/>
    </row>
    <row r="857" spans="2:3" ht="12" customHeight="1">
      <c r="B857" s="94"/>
      <c r="C857" s="54"/>
    </row>
    <row r="858" spans="2:3" ht="12" customHeight="1">
      <c r="B858" s="94"/>
      <c r="C858" s="54"/>
    </row>
    <row r="859" spans="2:3" ht="12" customHeight="1">
      <c r="B859" s="94"/>
      <c r="C859" s="54"/>
    </row>
    <row r="860" ht="12" customHeight="1">
      <c r="C860" s="99"/>
    </row>
    <row r="861" spans="2:3" ht="12" customHeight="1">
      <c r="B861" s="91"/>
      <c r="C861" s="92"/>
    </row>
    <row r="862" spans="2:3" ht="12" customHeight="1">
      <c r="B862" s="91"/>
      <c r="C862" s="92"/>
    </row>
    <row r="863" spans="2:3" ht="12" customHeight="1">
      <c r="B863" s="87"/>
      <c r="C863" s="90"/>
    </row>
    <row r="864" spans="2:3" ht="12" customHeight="1">
      <c r="B864" s="94"/>
      <c r="C864" s="54"/>
    </row>
    <row r="865" spans="2:3" ht="12" customHeight="1">
      <c r="B865" s="94"/>
      <c r="C865" s="54"/>
    </row>
    <row r="866" spans="2:3" ht="12" customHeight="1">
      <c r="B866" s="94"/>
      <c r="C866" s="54"/>
    </row>
    <row r="867" ht="12" customHeight="1">
      <c r="C867" s="99"/>
    </row>
    <row r="868" spans="2:3" ht="12" customHeight="1">
      <c r="B868" s="91"/>
      <c r="C868" s="92"/>
    </row>
    <row r="869" spans="2:3" ht="12" customHeight="1">
      <c r="B869" s="91"/>
      <c r="C869" s="92"/>
    </row>
    <row r="870" spans="2:3" ht="12" customHeight="1">
      <c r="B870" s="87"/>
      <c r="C870" s="90"/>
    </row>
    <row r="871" spans="2:3" ht="12" customHeight="1">
      <c r="B871" s="94"/>
      <c r="C871" s="54"/>
    </row>
    <row r="872" spans="2:3" ht="12" customHeight="1">
      <c r="B872" s="94"/>
      <c r="C872" s="54"/>
    </row>
    <row r="873" spans="2:3" ht="12" customHeight="1">
      <c r="B873" s="94"/>
      <c r="C873" s="54"/>
    </row>
    <row r="874" ht="12" customHeight="1">
      <c r="C874" s="99"/>
    </row>
    <row r="875" spans="2:3" ht="12" customHeight="1">
      <c r="B875" s="91"/>
      <c r="C875" s="92"/>
    </row>
    <row r="876" spans="2:3" ht="12" customHeight="1">
      <c r="B876" s="91"/>
      <c r="C876" s="92"/>
    </row>
    <row r="877" spans="2:3" ht="12" customHeight="1">
      <c r="B877" s="87"/>
      <c r="C877" s="90"/>
    </row>
    <row r="878" spans="2:3" ht="12" customHeight="1">
      <c r="B878" s="94"/>
      <c r="C878" s="54"/>
    </row>
    <row r="879" spans="2:3" ht="12" customHeight="1">
      <c r="B879" s="94"/>
      <c r="C879" s="54"/>
    </row>
    <row r="880" spans="2:3" ht="12" customHeight="1">
      <c r="B880" s="94"/>
      <c r="C880" s="54"/>
    </row>
    <row r="881" ht="12" customHeight="1">
      <c r="C881" s="90"/>
    </row>
    <row r="882" spans="2:3" ht="12" customHeight="1">
      <c r="B882" s="91"/>
      <c r="C882" s="92"/>
    </row>
    <row r="883" spans="2:3" ht="12" customHeight="1">
      <c r="B883" s="91"/>
      <c r="C883" s="92"/>
    </row>
    <row r="884" spans="2:3" ht="12" customHeight="1">
      <c r="B884" s="87"/>
      <c r="C884" s="90"/>
    </row>
    <row r="885" spans="2:3" ht="12" customHeight="1">
      <c r="B885" s="94"/>
      <c r="C885" s="54"/>
    </row>
    <row r="886" spans="2:3" ht="12" customHeight="1">
      <c r="B886" s="94"/>
      <c r="C886" s="54"/>
    </row>
    <row r="887" spans="2:3" ht="12" customHeight="1">
      <c r="B887" s="94"/>
      <c r="C887" s="54"/>
    </row>
    <row r="888" ht="12" customHeight="1">
      <c r="C888" s="99"/>
    </row>
    <row r="889" spans="2:3" ht="12" customHeight="1">
      <c r="B889" s="91"/>
      <c r="C889" s="92"/>
    </row>
    <row r="890" spans="2:3" ht="12" customHeight="1">
      <c r="B890" s="91"/>
      <c r="C890" s="92"/>
    </row>
    <row r="891" spans="2:3" ht="12" customHeight="1">
      <c r="B891" s="87"/>
      <c r="C891" s="90"/>
    </row>
    <row r="892" spans="2:3" ht="12" customHeight="1">
      <c r="B892" s="94"/>
      <c r="C892" s="54"/>
    </row>
    <row r="893" spans="2:3" ht="12" customHeight="1">
      <c r="B893" s="94"/>
      <c r="C893" s="54"/>
    </row>
    <row r="894" spans="2:3" ht="12" customHeight="1">
      <c r="B894" s="94"/>
      <c r="C894" s="54"/>
    </row>
    <row r="895" ht="12" customHeight="1">
      <c r="C895" s="90"/>
    </row>
    <row r="896" spans="2:3" ht="12" customHeight="1">
      <c r="B896" s="91"/>
      <c r="C896" s="92"/>
    </row>
    <row r="897" spans="2:3" ht="12" customHeight="1">
      <c r="B897" s="91"/>
      <c r="C897" s="92"/>
    </row>
    <row r="898" spans="2:3" ht="12" customHeight="1">
      <c r="B898" s="87"/>
      <c r="C898" s="90"/>
    </row>
    <row r="899" spans="2:3" ht="12" customHeight="1">
      <c r="B899" s="94"/>
      <c r="C899" s="54"/>
    </row>
    <row r="900" spans="2:3" ht="12" customHeight="1">
      <c r="B900" s="94"/>
      <c r="C900" s="54"/>
    </row>
    <row r="901" spans="2:3" ht="12" customHeight="1">
      <c r="B901" s="94"/>
      <c r="C901" s="54"/>
    </row>
    <row r="902" ht="12" customHeight="1">
      <c r="C902" s="99"/>
    </row>
    <row r="903" spans="2:3" ht="12" customHeight="1">
      <c r="B903" s="91"/>
      <c r="C903" s="92"/>
    </row>
    <row r="904" spans="2:3" ht="12" customHeight="1">
      <c r="B904" s="91"/>
      <c r="C904" s="92"/>
    </row>
    <row r="905" spans="2:3" ht="12" customHeight="1">
      <c r="B905" s="87"/>
      <c r="C905" s="90"/>
    </row>
    <row r="906" spans="2:3" ht="12" customHeight="1">
      <c r="B906" s="94"/>
      <c r="C906" s="54"/>
    </row>
    <row r="907" spans="2:3" ht="12" customHeight="1">
      <c r="B907" s="94"/>
      <c r="C907" s="54"/>
    </row>
    <row r="908" spans="2:3" ht="12" customHeight="1">
      <c r="B908" s="94"/>
      <c r="C908" s="54"/>
    </row>
    <row r="909" ht="12" customHeight="1">
      <c r="C909" s="99"/>
    </row>
    <row r="910" spans="2:3" ht="12" customHeight="1">
      <c r="B910" s="91"/>
      <c r="C910" s="92"/>
    </row>
    <row r="911" spans="2:3" ht="12" customHeight="1">
      <c r="B911" s="91"/>
      <c r="C911" s="92"/>
    </row>
    <row r="912" spans="2:3" ht="12" customHeight="1">
      <c r="B912" s="87"/>
      <c r="C912" s="90"/>
    </row>
    <row r="913" spans="2:3" ht="12" customHeight="1">
      <c r="B913" s="94"/>
      <c r="C913" s="54"/>
    </row>
    <row r="914" spans="2:3" ht="12" customHeight="1">
      <c r="B914" s="94"/>
      <c r="C914" s="54"/>
    </row>
    <row r="915" spans="2:3" ht="12" customHeight="1">
      <c r="B915" s="94"/>
      <c r="C915" s="54"/>
    </row>
    <row r="916" ht="12" customHeight="1">
      <c r="C916" s="99"/>
    </row>
    <row r="917" spans="2:3" ht="12" customHeight="1">
      <c r="B917" s="91"/>
      <c r="C917" s="92"/>
    </row>
    <row r="918" spans="2:3" ht="12" customHeight="1">
      <c r="B918" s="91"/>
      <c r="C918" s="92"/>
    </row>
    <row r="919" spans="2:3" ht="12" customHeight="1">
      <c r="B919" s="87"/>
      <c r="C919" s="90"/>
    </row>
    <row r="920" spans="2:3" ht="12" customHeight="1">
      <c r="B920" s="94"/>
      <c r="C920" s="54"/>
    </row>
    <row r="921" spans="2:3" ht="12" customHeight="1">
      <c r="B921" s="94"/>
      <c r="C921" s="54"/>
    </row>
    <row r="922" spans="2:3" ht="12" customHeight="1">
      <c r="B922" s="94"/>
      <c r="C922" s="54"/>
    </row>
    <row r="923" ht="12" customHeight="1">
      <c r="C923" s="99"/>
    </row>
    <row r="924" spans="2:3" ht="12" customHeight="1">
      <c r="B924" s="91"/>
      <c r="C924" s="92"/>
    </row>
    <row r="925" spans="2:3" ht="12" customHeight="1">
      <c r="B925" s="91"/>
      <c r="C925" s="92"/>
    </row>
    <row r="926" spans="2:3" ht="12" customHeight="1">
      <c r="B926" s="87"/>
      <c r="C926" s="90"/>
    </row>
    <row r="927" spans="2:3" ht="12" customHeight="1">
      <c r="B927" s="94"/>
      <c r="C927" s="54"/>
    </row>
    <row r="928" spans="2:3" ht="12" customHeight="1">
      <c r="B928" s="94"/>
      <c r="C928" s="54"/>
    </row>
    <row r="929" spans="2:3" ht="12" customHeight="1">
      <c r="B929" s="94"/>
      <c r="C929" s="54"/>
    </row>
    <row r="930" ht="12" customHeight="1">
      <c r="C930" s="90"/>
    </row>
    <row r="931" spans="2:3" ht="12" customHeight="1">
      <c r="B931" s="91"/>
      <c r="C931" s="92"/>
    </row>
    <row r="932" spans="2:3" ht="12" customHeight="1">
      <c r="B932" s="91"/>
      <c r="C932" s="92"/>
    </row>
    <row r="933" spans="2:3" ht="12" customHeight="1">
      <c r="B933" s="87"/>
      <c r="C933" s="90"/>
    </row>
    <row r="934" spans="2:3" ht="12" customHeight="1">
      <c r="B934" s="94"/>
      <c r="C934" s="54"/>
    </row>
    <row r="935" spans="2:3" ht="12" customHeight="1">
      <c r="B935" s="94"/>
      <c r="C935" s="54"/>
    </row>
    <row r="936" spans="2:3" ht="12" customHeight="1">
      <c r="B936" s="94"/>
      <c r="C936" s="54"/>
    </row>
    <row r="937" ht="12" customHeight="1">
      <c r="C937" s="90"/>
    </row>
    <row r="938" spans="2:3" ht="12" customHeight="1">
      <c r="B938" s="91"/>
      <c r="C938" s="92"/>
    </row>
    <row r="939" spans="2:3" ht="12" customHeight="1">
      <c r="B939" s="91"/>
      <c r="C939" s="92"/>
    </row>
    <row r="940" spans="2:3" ht="12" customHeight="1">
      <c r="B940" s="87"/>
      <c r="C940" s="90"/>
    </row>
    <row r="941" spans="2:3" ht="12" customHeight="1">
      <c r="B941" s="94"/>
      <c r="C941" s="54"/>
    </row>
    <row r="942" spans="2:3" ht="12" customHeight="1">
      <c r="B942" s="94"/>
      <c r="C942" s="54"/>
    </row>
    <row r="943" spans="2:3" ht="12" customHeight="1">
      <c r="B943" s="94"/>
      <c r="C943" s="54"/>
    </row>
    <row r="944" ht="12" customHeight="1">
      <c r="C944" s="99"/>
    </row>
    <row r="945" spans="2:3" ht="12" customHeight="1">
      <c r="B945" s="91"/>
      <c r="C945" s="92"/>
    </row>
    <row r="946" spans="2:3" ht="12" customHeight="1">
      <c r="B946" s="91"/>
      <c r="C946" s="92"/>
    </row>
    <row r="947" spans="2:3" ht="12" customHeight="1">
      <c r="B947" s="87"/>
      <c r="C947" s="90"/>
    </row>
    <row r="948" spans="2:3" ht="12" customHeight="1">
      <c r="B948" s="94"/>
      <c r="C948" s="54"/>
    </row>
    <row r="949" spans="2:3" ht="12" customHeight="1">
      <c r="B949" s="94"/>
      <c r="C949" s="54"/>
    </row>
    <row r="950" spans="2:3" ht="12" customHeight="1">
      <c r="B950" s="94"/>
      <c r="C950" s="54"/>
    </row>
    <row r="951" ht="12" customHeight="1">
      <c r="C951" s="99"/>
    </row>
    <row r="952" spans="2:3" ht="12" customHeight="1">
      <c r="B952" s="91"/>
      <c r="C952" s="92"/>
    </row>
    <row r="953" spans="2:3" ht="12" customHeight="1">
      <c r="B953" s="91"/>
      <c r="C953" s="92"/>
    </row>
    <row r="954" spans="2:3" ht="12" customHeight="1">
      <c r="B954" s="87"/>
      <c r="C954" s="90"/>
    </row>
    <row r="955" spans="2:3" ht="12" customHeight="1">
      <c r="B955" s="94"/>
      <c r="C955" s="54"/>
    </row>
    <row r="956" spans="2:3" ht="12" customHeight="1">
      <c r="B956" s="94"/>
      <c r="C956" s="54"/>
    </row>
    <row r="957" spans="2:3" ht="12" customHeight="1">
      <c r="B957" s="94"/>
      <c r="C957" s="54"/>
    </row>
    <row r="958" ht="12" customHeight="1">
      <c r="C958" s="99"/>
    </row>
    <row r="959" spans="2:3" ht="12" customHeight="1">
      <c r="B959" s="91"/>
      <c r="C959" s="92"/>
    </row>
    <row r="960" spans="2:3" ht="12" customHeight="1">
      <c r="B960" s="91"/>
      <c r="C960" s="92"/>
    </row>
    <row r="961" spans="2:3" ht="12" customHeight="1">
      <c r="B961" s="101"/>
      <c r="C961" s="102"/>
    </row>
    <row r="962" spans="2:3" ht="12" customHeight="1">
      <c r="B962" s="94"/>
      <c r="C962" s="54"/>
    </row>
    <row r="963" spans="2:3" ht="12" customHeight="1">
      <c r="B963" s="94"/>
      <c r="C963" s="54"/>
    </row>
    <row r="964" spans="2:3" ht="12" customHeight="1">
      <c r="B964" s="94"/>
      <c r="C964" s="54"/>
    </row>
    <row r="965" ht="12" customHeight="1">
      <c r="C965" s="99"/>
    </row>
    <row r="966" spans="2:3" ht="12" customHeight="1">
      <c r="B966" s="91"/>
      <c r="C966" s="92"/>
    </row>
    <row r="967" spans="2:3" ht="12" customHeight="1">
      <c r="B967" s="91"/>
      <c r="C967" s="92"/>
    </row>
    <row r="968" spans="2:3" ht="12" customHeight="1">
      <c r="B968" s="87"/>
      <c r="C968" s="90"/>
    </row>
    <row r="969" spans="2:3" ht="12" customHeight="1">
      <c r="B969" s="94"/>
      <c r="C969" s="54"/>
    </row>
    <row r="970" spans="2:3" ht="12" customHeight="1">
      <c r="B970" s="94"/>
      <c r="C970" s="54"/>
    </row>
    <row r="971" spans="2:3" ht="12" customHeight="1">
      <c r="B971" s="94"/>
      <c r="C971" s="54"/>
    </row>
    <row r="972" ht="12" customHeight="1">
      <c r="C972" s="99"/>
    </row>
    <row r="973" spans="2:3" ht="12" customHeight="1">
      <c r="B973" s="91"/>
      <c r="C973" s="92"/>
    </row>
    <row r="974" spans="2:3" ht="12" customHeight="1">
      <c r="B974" s="91"/>
      <c r="C974" s="92"/>
    </row>
    <row r="975" spans="2:3" ht="12" customHeight="1">
      <c r="B975" s="87"/>
      <c r="C975" s="90"/>
    </row>
    <row r="976" spans="2:3" ht="12" customHeight="1">
      <c r="B976" s="94"/>
      <c r="C976" s="54"/>
    </row>
    <row r="977" spans="2:3" ht="12" customHeight="1">
      <c r="B977" s="94"/>
      <c r="C977" s="54"/>
    </row>
    <row r="978" spans="2:3" ht="12" customHeight="1">
      <c r="B978" s="94"/>
      <c r="C978" s="54"/>
    </row>
    <row r="979" ht="12" customHeight="1">
      <c r="C979" s="90"/>
    </row>
    <row r="980" spans="2:3" ht="12" customHeight="1">
      <c r="B980" s="91"/>
      <c r="C980" s="92"/>
    </row>
    <row r="981" spans="2:3" ht="12" customHeight="1">
      <c r="B981" s="87"/>
      <c r="C981" s="90"/>
    </row>
    <row r="982" spans="2:3" ht="12" customHeight="1">
      <c r="B982" s="94"/>
      <c r="C982" s="54"/>
    </row>
    <row r="983" spans="2:3" ht="12" customHeight="1">
      <c r="B983" s="94"/>
      <c r="C983" s="54"/>
    </row>
    <row r="984" spans="2:3" ht="12" customHeight="1">
      <c r="B984" s="94"/>
      <c r="C984" s="54"/>
    </row>
    <row r="985" ht="12" customHeight="1">
      <c r="C985" s="99"/>
    </row>
    <row r="986" spans="2:3" ht="12" customHeight="1">
      <c r="B986" s="91"/>
      <c r="C986" s="92"/>
    </row>
    <row r="987" spans="2:3" ht="12" customHeight="1">
      <c r="B987" s="87"/>
      <c r="C987" s="90"/>
    </row>
    <row r="988" spans="2:3" ht="12" customHeight="1">
      <c r="B988" s="94"/>
      <c r="C988" s="54"/>
    </row>
    <row r="989" spans="2:3" ht="12" customHeight="1">
      <c r="B989" s="94"/>
      <c r="C989" s="54"/>
    </row>
    <row r="990" spans="2:3" ht="12" customHeight="1">
      <c r="B990" s="94"/>
      <c r="C990" s="54"/>
    </row>
    <row r="991" ht="12" customHeight="1">
      <c r="C991" s="99"/>
    </row>
    <row r="992" spans="2:3" ht="12" customHeight="1">
      <c r="B992" s="91"/>
      <c r="C992" s="92"/>
    </row>
    <row r="993" spans="2:3" ht="12" customHeight="1">
      <c r="B993" s="87"/>
      <c r="C993" s="90"/>
    </row>
    <row r="994" spans="2:3" ht="12" customHeight="1">
      <c r="B994" s="94"/>
      <c r="C994" s="54"/>
    </row>
    <row r="995" spans="2:3" ht="12" customHeight="1">
      <c r="B995" s="94"/>
      <c r="C995" s="54"/>
    </row>
    <row r="996" spans="2:3" ht="12" customHeight="1">
      <c r="B996" s="94"/>
      <c r="C996" s="54"/>
    </row>
    <row r="997" ht="12" customHeight="1">
      <c r="C997" s="99"/>
    </row>
    <row r="998" spans="2:3" ht="12" customHeight="1">
      <c r="B998" s="91"/>
      <c r="C998" s="100"/>
    </row>
    <row r="999" spans="2:3" ht="12" customHeight="1">
      <c r="B999" s="87"/>
      <c r="C999" s="90"/>
    </row>
    <row r="1000" spans="2:3" ht="12" customHeight="1">
      <c r="B1000" s="94"/>
      <c r="C1000" s="54"/>
    </row>
    <row r="1001" spans="2:3" ht="12" customHeight="1">
      <c r="B1001" s="94"/>
      <c r="C1001" s="54"/>
    </row>
    <row r="1002" spans="2:3" ht="12" customHeight="1">
      <c r="B1002" s="94"/>
      <c r="C1002" s="54"/>
    </row>
    <row r="1003" ht="12" customHeight="1">
      <c r="C1003" s="90"/>
    </row>
    <row r="1004" spans="2:3" ht="12" customHeight="1">
      <c r="B1004" s="91"/>
      <c r="C1004" s="92"/>
    </row>
    <row r="1005" spans="2:3" ht="12" customHeight="1">
      <c r="B1005" s="87"/>
      <c r="C1005" s="90"/>
    </row>
    <row r="1006" spans="2:3" ht="12" customHeight="1">
      <c r="B1006" s="94"/>
      <c r="C1006" s="54"/>
    </row>
    <row r="1007" spans="2:3" ht="12" customHeight="1">
      <c r="B1007" s="94"/>
      <c r="C1007" s="54"/>
    </row>
    <row r="1008" spans="2:3" ht="12" customHeight="1">
      <c r="B1008" s="94"/>
      <c r="C1008" s="54"/>
    </row>
    <row r="1009" ht="12" customHeight="1">
      <c r="C1009" s="99"/>
    </row>
    <row r="1010" spans="2:3" ht="12" customHeight="1">
      <c r="B1010" s="91"/>
      <c r="C1010" s="92"/>
    </row>
    <row r="1011" spans="2:3" ht="12" customHeight="1">
      <c r="B1011" s="87"/>
      <c r="C1011" s="90"/>
    </row>
    <row r="1012" spans="2:3" ht="12" customHeight="1">
      <c r="B1012" s="94"/>
      <c r="C1012" s="54"/>
    </row>
    <row r="1013" spans="2:3" ht="12" customHeight="1">
      <c r="B1013" s="94"/>
      <c r="C1013" s="54"/>
    </row>
    <row r="1014" spans="2:3" ht="12" customHeight="1">
      <c r="B1014" s="94"/>
      <c r="C1014" s="54"/>
    </row>
    <row r="1015" ht="12" customHeight="1">
      <c r="C1015" s="99"/>
    </row>
    <row r="1016" spans="2:3" ht="12" customHeight="1">
      <c r="B1016" s="91"/>
      <c r="C1016" s="92"/>
    </row>
    <row r="1017" spans="2:3" ht="12" customHeight="1">
      <c r="B1017" s="87"/>
      <c r="C1017" s="90"/>
    </row>
    <row r="1018" spans="2:3" ht="12" customHeight="1">
      <c r="B1018" s="94"/>
      <c r="C1018" s="54"/>
    </row>
    <row r="1019" spans="2:3" ht="12" customHeight="1">
      <c r="B1019" s="94"/>
      <c r="C1019" s="54"/>
    </row>
    <row r="1020" spans="2:3" ht="12" customHeight="1">
      <c r="B1020" s="94"/>
      <c r="C1020" s="54"/>
    </row>
    <row r="1021" ht="12" customHeight="1">
      <c r="C1021" s="99"/>
    </row>
    <row r="1022" spans="2:3" ht="12" customHeight="1">
      <c r="B1022" s="91"/>
      <c r="C1022" s="92"/>
    </row>
    <row r="1023" spans="2:3" ht="12" customHeight="1">
      <c r="B1023" s="87"/>
      <c r="C1023" s="90"/>
    </row>
    <row r="1024" spans="2:3" ht="12" customHeight="1">
      <c r="B1024" s="94"/>
      <c r="C1024" s="54"/>
    </row>
    <row r="1025" spans="2:3" ht="12" customHeight="1">
      <c r="B1025" s="94"/>
      <c r="C1025" s="54"/>
    </row>
    <row r="1026" spans="2:3" ht="12" customHeight="1">
      <c r="B1026" s="94"/>
      <c r="C1026" s="54"/>
    </row>
    <row r="1027" ht="12" customHeight="1">
      <c r="C1027" s="90"/>
    </row>
    <row r="1028" spans="2:3" ht="12" customHeight="1">
      <c r="B1028" s="91"/>
      <c r="C1028" s="92"/>
    </row>
    <row r="1029" spans="2:3" ht="12" customHeight="1">
      <c r="B1029" s="87"/>
      <c r="C1029" s="90"/>
    </row>
    <row r="1030" spans="2:3" ht="12" customHeight="1">
      <c r="B1030" s="94"/>
      <c r="C1030" s="54"/>
    </row>
    <row r="1031" spans="2:3" ht="12" customHeight="1">
      <c r="B1031" s="94"/>
      <c r="C1031" s="54"/>
    </row>
    <row r="1032" spans="2:3" ht="12" customHeight="1">
      <c r="B1032" s="94"/>
      <c r="C1032" s="54"/>
    </row>
    <row r="1033" ht="12" customHeight="1">
      <c r="C1033" s="99"/>
    </row>
    <row r="1034" spans="2:3" ht="12" customHeight="1">
      <c r="B1034" s="91"/>
      <c r="C1034" s="92"/>
    </row>
    <row r="1035" spans="2:3" ht="12" customHeight="1">
      <c r="B1035" s="87"/>
      <c r="C1035" s="90"/>
    </row>
    <row r="1036" spans="2:3" ht="12" customHeight="1">
      <c r="B1036" s="94"/>
      <c r="C1036" s="54"/>
    </row>
    <row r="1037" spans="2:3" ht="12" customHeight="1">
      <c r="B1037" s="94"/>
      <c r="C1037" s="54"/>
    </row>
    <row r="1038" spans="2:3" ht="12" customHeight="1">
      <c r="B1038" s="94"/>
      <c r="C1038" s="54"/>
    </row>
    <row r="1039" ht="12" customHeight="1">
      <c r="C1039" s="90"/>
    </row>
    <row r="1040" spans="2:3" ht="12" customHeight="1">
      <c r="B1040" s="91"/>
      <c r="C1040" s="92"/>
    </row>
    <row r="1041" spans="2:3" ht="12" customHeight="1">
      <c r="B1041" s="87"/>
      <c r="C1041" s="90"/>
    </row>
    <row r="1042" spans="2:3" ht="12" customHeight="1">
      <c r="B1042" s="94"/>
      <c r="C1042" s="54"/>
    </row>
    <row r="1043" spans="2:3" ht="12" customHeight="1">
      <c r="B1043" s="94"/>
      <c r="C1043" s="54"/>
    </row>
    <row r="1044" spans="2:3" ht="12" customHeight="1">
      <c r="B1044" s="94"/>
      <c r="C1044" s="54"/>
    </row>
    <row r="1045" ht="12" customHeight="1">
      <c r="C1045" s="99"/>
    </row>
    <row r="1046" spans="2:3" ht="12" customHeight="1">
      <c r="B1046" s="91"/>
      <c r="C1046" s="92"/>
    </row>
    <row r="1047" spans="2:3" ht="12" customHeight="1">
      <c r="B1047" s="87"/>
      <c r="C1047" s="90"/>
    </row>
    <row r="1048" spans="2:3" ht="12" customHeight="1">
      <c r="B1048" s="94"/>
      <c r="C1048" s="54"/>
    </row>
    <row r="1049" spans="2:3" ht="12" customHeight="1">
      <c r="B1049" s="94"/>
      <c r="C1049" s="54"/>
    </row>
    <row r="1050" spans="2:3" ht="12" customHeight="1">
      <c r="B1050" s="94"/>
      <c r="C1050" s="54"/>
    </row>
    <row r="1051" ht="12" customHeight="1">
      <c r="C1051" s="99"/>
    </row>
    <row r="1052" spans="2:3" ht="12" customHeight="1">
      <c r="B1052" s="91"/>
      <c r="C1052" s="92"/>
    </row>
    <row r="1053" spans="2:3" ht="12" customHeight="1">
      <c r="B1053" s="87"/>
      <c r="C1053" s="90"/>
    </row>
    <row r="1054" spans="2:3" ht="12" customHeight="1">
      <c r="B1054" s="94"/>
      <c r="C1054" s="54"/>
    </row>
    <row r="1055" spans="2:3" ht="12" customHeight="1">
      <c r="B1055" s="94"/>
      <c r="C1055" s="54"/>
    </row>
    <row r="1056" spans="2:3" ht="12" customHeight="1">
      <c r="B1056" s="94"/>
      <c r="C1056" s="54"/>
    </row>
    <row r="1057" ht="12" customHeight="1">
      <c r="C1057" s="99"/>
    </row>
    <row r="1058" spans="2:3" ht="12" customHeight="1">
      <c r="B1058" s="91"/>
      <c r="C1058" s="92"/>
    </row>
    <row r="1059" spans="2:3" ht="12" customHeight="1">
      <c r="B1059" s="87"/>
      <c r="C1059" s="90"/>
    </row>
    <row r="1060" spans="2:3" ht="12" customHeight="1">
      <c r="B1060" s="94"/>
      <c r="C1060" s="54"/>
    </row>
    <row r="1061" spans="2:3" ht="12" customHeight="1">
      <c r="B1061" s="94"/>
      <c r="C1061" s="54"/>
    </row>
    <row r="1062" spans="2:3" ht="12" customHeight="1">
      <c r="B1062" s="94"/>
      <c r="C1062" s="54"/>
    </row>
    <row r="1063" ht="12" customHeight="1">
      <c r="C1063" s="99"/>
    </row>
    <row r="1064" spans="2:3" ht="12" customHeight="1">
      <c r="B1064" s="91"/>
      <c r="C1064" s="92"/>
    </row>
    <row r="1065" spans="2:3" ht="12" customHeight="1">
      <c r="B1065" s="87"/>
      <c r="C1065" s="90"/>
    </row>
    <row r="1066" spans="2:3" ht="12" customHeight="1">
      <c r="B1066" s="94"/>
      <c r="C1066" s="54"/>
    </row>
    <row r="1067" spans="2:3" ht="12" customHeight="1">
      <c r="B1067" s="94"/>
      <c r="C1067" s="54"/>
    </row>
    <row r="1068" spans="2:3" ht="12" customHeight="1">
      <c r="B1068" s="94"/>
      <c r="C1068" s="54"/>
    </row>
    <row r="1069" ht="12" customHeight="1">
      <c r="C1069" s="90"/>
    </row>
    <row r="1070" spans="2:3" ht="12" customHeight="1">
      <c r="B1070" s="91"/>
      <c r="C1070" s="92"/>
    </row>
    <row r="1071" spans="2:3" ht="12" customHeight="1">
      <c r="B1071" s="87"/>
      <c r="C1071" s="90"/>
    </row>
    <row r="1072" spans="2:3" ht="12" customHeight="1">
      <c r="B1072" s="94"/>
      <c r="C1072" s="54"/>
    </row>
    <row r="1073" spans="2:3" ht="12" customHeight="1">
      <c r="B1073" s="94"/>
      <c r="C1073" s="54"/>
    </row>
    <row r="1074" spans="2:3" ht="12" customHeight="1">
      <c r="B1074" s="94"/>
      <c r="C1074" s="54"/>
    </row>
    <row r="1075" ht="12" customHeight="1">
      <c r="C1075" s="90"/>
    </row>
    <row r="1076" spans="2:3" ht="12" customHeight="1">
      <c r="B1076" s="91"/>
      <c r="C1076" s="92"/>
    </row>
    <row r="1077" spans="2:3" ht="12" customHeight="1">
      <c r="B1077" s="87"/>
      <c r="C1077" s="90"/>
    </row>
    <row r="1078" spans="2:3" ht="12" customHeight="1">
      <c r="B1078" s="94"/>
      <c r="C1078" s="54"/>
    </row>
    <row r="1079" spans="2:3" ht="12" customHeight="1">
      <c r="B1079" s="94"/>
      <c r="C1079" s="54"/>
    </row>
    <row r="1080" spans="2:3" ht="12" customHeight="1">
      <c r="B1080" s="94"/>
      <c r="C1080" s="54"/>
    </row>
    <row r="1081" ht="12" customHeight="1">
      <c r="C1081" s="99"/>
    </row>
    <row r="1082" spans="2:3" ht="12" customHeight="1">
      <c r="B1082" s="91"/>
      <c r="C1082" s="92"/>
    </row>
    <row r="1083" spans="2:3" ht="12" customHeight="1">
      <c r="B1083" s="87"/>
      <c r="C1083" s="90"/>
    </row>
    <row r="1084" spans="2:3" ht="12" customHeight="1">
      <c r="B1084" s="94"/>
      <c r="C1084" s="54"/>
    </row>
    <row r="1085" spans="2:3" ht="12" customHeight="1">
      <c r="B1085" s="94"/>
      <c r="C1085" s="54"/>
    </row>
    <row r="1086" spans="2:3" ht="12" customHeight="1">
      <c r="B1086" s="94"/>
      <c r="C1086" s="54"/>
    </row>
    <row r="1087" ht="12" customHeight="1">
      <c r="C1087" s="99"/>
    </row>
    <row r="1088" spans="2:3" ht="12" customHeight="1">
      <c r="B1088" s="91"/>
      <c r="C1088" s="92"/>
    </row>
    <row r="1089" spans="2:3" ht="12" customHeight="1">
      <c r="B1089" s="87"/>
      <c r="C1089" s="90"/>
    </row>
    <row r="1090" spans="2:3" ht="12" customHeight="1">
      <c r="B1090" s="94"/>
      <c r="C1090" s="54"/>
    </row>
    <row r="1091" spans="2:3" ht="12" customHeight="1">
      <c r="B1091" s="94"/>
      <c r="C1091" s="54"/>
    </row>
    <row r="1092" spans="2:3" ht="12" customHeight="1">
      <c r="B1092" s="94"/>
      <c r="C1092" s="54"/>
    </row>
    <row r="1093" ht="12" customHeight="1">
      <c r="C1093" s="99"/>
    </row>
    <row r="1094" spans="2:3" ht="12" customHeight="1">
      <c r="B1094" s="91"/>
      <c r="C1094" s="92"/>
    </row>
    <row r="1095" spans="2:3" ht="12" customHeight="1">
      <c r="B1095" s="87"/>
      <c r="C1095" s="90"/>
    </row>
    <row r="1096" spans="2:3" ht="12" customHeight="1">
      <c r="B1096" s="94"/>
      <c r="C1096" s="54"/>
    </row>
    <row r="1097" spans="2:3" ht="12" customHeight="1">
      <c r="B1097" s="94"/>
      <c r="C1097" s="54"/>
    </row>
    <row r="1098" spans="2:3" ht="12" customHeight="1">
      <c r="B1098" s="94"/>
      <c r="C1098" s="54"/>
    </row>
    <row r="1099" ht="12" customHeight="1">
      <c r="C1099" s="99"/>
    </row>
    <row r="1100" spans="2:3" ht="12" customHeight="1">
      <c r="B1100" s="91"/>
      <c r="C1100" s="92"/>
    </row>
    <row r="1101" spans="2:3" ht="12" customHeight="1">
      <c r="B1101" s="87"/>
      <c r="C1101" s="90"/>
    </row>
    <row r="1102" spans="2:3" ht="12" customHeight="1">
      <c r="B1102" s="94"/>
      <c r="C1102" s="54"/>
    </row>
    <row r="1103" spans="2:3" ht="12" customHeight="1">
      <c r="B1103" s="94"/>
      <c r="C1103" s="54"/>
    </row>
    <row r="1104" spans="2:3" ht="12" customHeight="1">
      <c r="B1104" s="94"/>
      <c r="C1104" s="54"/>
    </row>
    <row r="1105" ht="12" customHeight="1">
      <c r="C1105" s="99"/>
    </row>
    <row r="1106" spans="2:3" ht="12" customHeight="1">
      <c r="B1106" s="91"/>
      <c r="C1106" s="92"/>
    </row>
    <row r="1107" spans="2:3" ht="12" customHeight="1">
      <c r="B1107" s="87"/>
      <c r="C1107" s="90"/>
    </row>
    <row r="1108" spans="2:3" ht="12" customHeight="1">
      <c r="B1108" s="94"/>
      <c r="C1108" s="54"/>
    </row>
    <row r="1109" spans="2:3" ht="12" customHeight="1">
      <c r="B1109" s="94"/>
      <c r="C1109" s="54"/>
    </row>
    <row r="1110" spans="2:3" ht="12" customHeight="1">
      <c r="B1110" s="94"/>
      <c r="C1110" s="54"/>
    </row>
    <row r="1111" ht="12" customHeight="1">
      <c r="C1111" s="90"/>
    </row>
    <row r="1112" spans="2:3" ht="12" customHeight="1">
      <c r="B1112" s="91"/>
      <c r="C1112" s="92"/>
    </row>
    <row r="1113" spans="2:3" ht="12" customHeight="1">
      <c r="B1113" s="87"/>
      <c r="C1113" s="90"/>
    </row>
    <row r="1114" spans="2:3" ht="12" customHeight="1">
      <c r="B1114" s="94"/>
      <c r="C1114" s="54"/>
    </row>
    <row r="1115" spans="2:3" ht="12" customHeight="1">
      <c r="B1115" s="94"/>
      <c r="C1115" s="54"/>
    </row>
    <row r="1116" spans="2:3" ht="12" customHeight="1">
      <c r="B1116" s="94"/>
      <c r="C1116" s="54"/>
    </row>
    <row r="1117" ht="12" customHeight="1">
      <c r="C1117" s="99"/>
    </row>
    <row r="1118" spans="2:3" ht="12" customHeight="1">
      <c r="B1118" s="91"/>
      <c r="C1118" s="92"/>
    </row>
    <row r="1119" spans="2:3" ht="12" customHeight="1">
      <c r="B1119" s="87"/>
      <c r="C1119" s="90"/>
    </row>
    <row r="1120" spans="2:3" ht="12" customHeight="1">
      <c r="B1120" s="94"/>
      <c r="C1120" s="54"/>
    </row>
    <row r="1121" spans="2:3" ht="12" customHeight="1">
      <c r="B1121" s="94"/>
      <c r="C1121" s="54"/>
    </row>
    <row r="1122" spans="2:3" ht="12" customHeight="1">
      <c r="B1122" s="94"/>
      <c r="C1122" s="54"/>
    </row>
    <row r="1123" ht="12" customHeight="1">
      <c r="C1123" s="99"/>
    </row>
    <row r="1124" spans="2:3" ht="12" customHeight="1">
      <c r="B1124" s="91"/>
      <c r="C1124" s="92"/>
    </row>
    <row r="1125" spans="2:3" ht="12" customHeight="1">
      <c r="B1125" s="87"/>
      <c r="C1125" s="90"/>
    </row>
    <row r="1126" spans="2:3" ht="12" customHeight="1">
      <c r="B1126" s="94"/>
      <c r="C1126" s="54"/>
    </row>
    <row r="1127" spans="2:3" ht="12" customHeight="1">
      <c r="B1127" s="94"/>
      <c r="C1127" s="54"/>
    </row>
    <row r="1128" spans="2:3" ht="12" customHeight="1">
      <c r="B1128" s="94"/>
      <c r="C1128" s="54"/>
    </row>
    <row r="1129" ht="12" customHeight="1">
      <c r="C1129" s="99"/>
    </row>
    <row r="1130" spans="2:3" ht="12" customHeight="1">
      <c r="B1130" s="91"/>
      <c r="C1130" s="100"/>
    </row>
    <row r="1131" spans="2:3" ht="12" customHeight="1">
      <c r="B1131" s="87"/>
      <c r="C1131" s="90"/>
    </row>
    <row r="1132" spans="2:3" ht="12" customHeight="1">
      <c r="B1132" s="94"/>
      <c r="C1132" s="54"/>
    </row>
    <row r="1133" spans="2:3" ht="12" customHeight="1">
      <c r="B1133" s="94"/>
      <c r="C1133" s="54"/>
    </row>
    <row r="1134" spans="2:3" ht="12" customHeight="1">
      <c r="B1134" s="94"/>
      <c r="C1134" s="54"/>
    </row>
    <row r="1135" ht="12" customHeight="1">
      <c r="C1135" s="90"/>
    </row>
    <row r="1136" spans="2:3" ht="12" customHeight="1">
      <c r="B1136" s="91"/>
      <c r="C1136" s="92"/>
    </row>
    <row r="1137" spans="2:3" ht="12" customHeight="1">
      <c r="B1137" s="87"/>
      <c r="C1137" s="90"/>
    </row>
    <row r="1138" spans="2:3" ht="12" customHeight="1">
      <c r="B1138" s="94"/>
      <c r="C1138" s="54"/>
    </row>
    <row r="1139" spans="2:3" ht="12" customHeight="1">
      <c r="B1139" s="94"/>
      <c r="C1139" s="54"/>
    </row>
    <row r="1140" spans="2:3" ht="12" customHeight="1">
      <c r="B1140" s="94"/>
      <c r="C1140" s="54"/>
    </row>
    <row r="1141" ht="12" customHeight="1">
      <c r="C1141" s="99"/>
    </row>
    <row r="1142" spans="2:3" ht="12" customHeight="1">
      <c r="B1142" s="91"/>
      <c r="C1142" s="92"/>
    </row>
    <row r="1143" spans="2:3" ht="12" customHeight="1">
      <c r="B1143" s="87"/>
      <c r="C1143" s="90"/>
    </row>
    <row r="1144" spans="2:3" ht="12" customHeight="1">
      <c r="B1144" s="94"/>
      <c r="C1144" s="54"/>
    </row>
    <row r="1145" spans="2:3" ht="12" customHeight="1">
      <c r="B1145" s="94"/>
      <c r="C1145" s="54"/>
    </row>
    <row r="1146" spans="2:3" ht="12" customHeight="1">
      <c r="B1146" s="94"/>
      <c r="C1146" s="54"/>
    </row>
    <row r="1147" ht="12" customHeight="1">
      <c r="C1147" s="99"/>
    </row>
    <row r="1148" spans="2:3" ht="12" customHeight="1">
      <c r="B1148" s="91"/>
      <c r="C1148" s="92"/>
    </row>
    <row r="1149" spans="2:3" ht="12" customHeight="1">
      <c r="B1149" s="87"/>
      <c r="C1149" s="90"/>
    </row>
    <row r="1150" spans="2:3" ht="12" customHeight="1">
      <c r="B1150" s="94"/>
      <c r="C1150" s="54"/>
    </row>
    <row r="1151" spans="2:3" ht="12" customHeight="1">
      <c r="B1151" s="94"/>
      <c r="C1151" s="54"/>
    </row>
    <row r="1152" spans="2:3" ht="12" customHeight="1">
      <c r="B1152" s="94"/>
      <c r="C1152" s="54"/>
    </row>
    <row r="1153" ht="12" customHeight="1">
      <c r="C1153" s="99"/>
    </row>
    <row r="1154" spans="2:3" ht="12" customHeight="1">
      <c r="B1154" s="91"/>
      <c r="C1154" s="92"/>
    </row>
    <row r="1155" spans="2:3" ht="12" customHeight="1">
      <c r="B1155" s="87"/>
      <c r="C1155" s="90"/>
    </row>
    <row r="1156" spans="2:3" ht="12" customHeight="1">
      <c r="B1156" s="94"/>
      <c r="C1156" s="54"/>
    </row>
    <row r="1157" spans="2:3" ht="12" customHeight="1">
      <c r="B1157" s="94"/>
      <c r="C1157" s="54"/>
    </row>
    <row r="1158" spans="2:3" ht="12" customHeight="1">
      <c r="B1158" s="94"/>
      <c r="C1158" s="54"/>
    </row>
    <row r="1159" ht="12" customHeight="1">
      <c r="C1159" s="90"/>
    </row>
    <row r="1160" spans="2:3" ht="12" customHeight="1">
      <c r="B1160" s="91"/>
      <c r="C1160" s="92"/>
    </row>
    <row r="1161" spans="2:3" ht="12" customHeight="1">
      <c r="B1161" s="87"/>
      <c r="C1161" s="90"/>
    </row>
    <row r="1162" spans="2:3" ht="12" customHeight="1">
      <c r="B1162" s="94"/>
      <c r="C1162" s="54"/>
    </row>
    <row r="1163" spans="2:3" ht="12" customHeight="1">
      <c r="B1163" s="94"/>
      <c r="C1163" s="54"/>
    </row>
    <row r="1164" spans="2:3" ht="12" customHeight="1">
      <c r="B1164" s="94"/>
      <c r="C1164" s="54"/>
    </row>
    <row r="1165" ht="12" customHeight="1">
      <c r="C1165" s="99"/>
    </row>
    <row r="1166" spans="2:3" ht="12" customHeight="1">
      <c r="B1166" s="91"/>
      <c r="C1166" s="92"/>
    </row>
    <row r="1167" spans="2:3" ht="12" customHeight="1">
      <c r="B1167" s="87"/>
      <c r="C1167" s="90"/>
    </row>
    <row r="1168" spans="2:3" ht="12" customHeight="1">
      <c r="B1168" s="94"/>
      <c r="C1168" s="54"/>
    </row>
    <row r="1169" spans="2:3" ht="12" customHeight="1">
      <c r="B1169" s="94"/>
      <c r="C1169" s="54"/>
    </row>
    <row r="1170" spans="2:3" ht="12" customHeight="1">
      <c r="B1170" s="94"/>
      <c r="C1170" s="54"/>
    </row>
    <row r="1171" ht="12" customHeight="1">
      <c r="C1171" s="90"/>
    </row>
    <row r="1172" spans="2:3" ht="12" customHeight="1">
      <c r="B1172" s="91"/>
      <c r="C1172" s="92"/>
    </row>
    <row r="1173" spans="2:3" ht="12" customHeight="1">
      <c r="B1173" s="87"/>
      <c r="C1173" s="90"/>
    </row>
    <row r="1174" spans="2:3" ht="12" customHeight="1">
      <c r="B1174" s="94"/>
      <c r="C1174" s="54"/>
    </row>
    <row r="1175" spans="2:3" ht="12" customHeight="1">
      <c r="B1175" s="94"/>
      <c r="C1175" s="54"/>
    </row>
    <row r="1176" spans="2:3" ht="12" customHeight="1">
      <c r="B1176" s="94"/>
      <c r="C1176" s="54"/>
    </row>
    <row r="1177" ht="12" customHeight="1">
      <c r="C1177" s="99"/>
    </row>
    <row r="1178" spans="2:3" ht="12" customHeight="1">
      <c r="B1178" s="91"/>
      <c r="C1178" s="92"/>
    </row>
    <row r="1179" spans="2:3" ht="12" customHeight="1">
      <c r="B1179" s="87"/>
      <c r="C1179" s="90"/>
    </row>
    <row r="1180" spans="2:3" ht="12" customHeight="1">
      <c r="B1180" s="94"/>
      <c r="C1180" s="54"/>
    </row>
    <row r="1181" spans="2:3" ht="12" customHeight="1">
      <c r="B1181" s="94"/>
      <c r="C1181" s="54"/>
    </row>
    <row r="1182" spans="2:3" ht="12" customHeight="1">
      <c r="B1182" s="94"/>
      <c r="C1182" s="54"/>
    </row>
    <row r="1183" ht="12" customHeight="1">
      <c r="C1183" s="99"/>
    </row>
    <row r="1184" spans="2:3" ht="12" customHeight="1">
      <c r="B1184" s="91"/>
      <c r="C1184" s="92"/>
    </row>
    <row r="1185" spans="2:3" ht="12" customHeight="1">
      <c r="B1185" s="87"/>
      <c r="C1185" s="90"/>
    </row>
    <row r="1186" spans="2:3" ht="12" customHeight="1">
      <c r="B1186" s="94"/>
      <c r="C1186" s="54"/>
    </row>
    <row r="1187" spans="2:3" ht="12" customHeight="1">
      <c r="B1187" s="94"/>
      <c r="C1187" s="54"/>
    </row>
    <row r="1188" spans="2:3" ht="12" customHeight="1">
      <c r="B1188" s="94"/>
      <c r="C1188" s="54"/>
    </row>
    <row r="1189" ht="12" customHeight="1">
      <c r="C1189" s="99"/>
    </row>
    <row r="1190" spans="2:3" ht="12" customHeight="1">
      <c r="B1190" s="91"/>
      <c r="C1190" s="92"/>
    </row>
    <row r="1191" spans="2:3" ht="12" customHeight="1">
      <c r="B1191" s="87"/>
      <c r="C1191" s="90"/>
    </row>
    <row r="1192" spans="2:3" ht="12" customHeight="1">
      <c r="B1192" s="94"/>
      <c r="C1192" s="54"/>
    </row>
    <row r="1193" spans="2:3" ht="12" customHeight="1">
      <c r="B1193" s="94"/>
      <c r="C1193" s="54"/>
    </row>
    <row r="1194" spans="2:3" ht="12" customHeight="1">
      <c r="B1194" s="94"/>
      <c r="C1194" s="54"/>
    </row>
    <row r="1195" ht="12" customHeight="1">
      <c r="C1195" s="99"/>
    </row>
    <row r="1196" spans="2:3" ht="12" customHeight="1">
      <c r="B1196" s="91"/>
      <c r="C1196" s="92"/>
    </row>
    <row r="1197" spans="2:3" ht="12" customHeight="1">
      <c r="B1197" s="87"/>
      <c r="C1197" s="90"/>
    </row>
    <row r="1198" spans="2:3" ht="12" customHeight="1">
      <c r="B1198" s="94"/>
      <c r="C1198" s="54"/>
    </row>
    <row r="1199" spans="2:3" ht="12" customHeight="1">
      <c r="B1199" s="94"/>
      <c r="C1199" s="54"/>
    </row>
    <row r="1200" spans="2:3" ht="12" customHeight="1">
      <c r="B1200" s="94"/>
      <c r="C1200" s="54"/>
    </row>
    <row r="1201" ht="12" customHeight="1">
      <c r="C1201" s="90"/>
    </row>
    <row r="1202" spans="2:3" ht="12" customHeight="1">
      <c r="B1202" s="91"/>
      <c r="C1202" s="92"/>
    </row>
    <row r="1203" spans="2:3" ht="12" customHeight="1">
      <c r="B1203" s="87"/>
      <c r="C1203" s="90"/>
    </row>
    <row r="1204" spans="2:3" ht="12" customHeight="1">
      <c r="B1204" s="94"/>
      <c r="C1204" s="54"/>
    </row>
    <row r="1205" spans="2:3" ht="12" customHeight="1">
      <c r="B1205" s="94"/>
      <c r="C1205" s="54"/>
    </row>
    <row r="1206" spans="2:3" ht="12" customHeight="1">
      <c r="B1206" s="94"/>
      <c r="C1206" s="54"/>
    </row>
    <row r="1207" ht="12" customHeight="1">
      <c r="C1207" s="90"/>
    </row>
    <row r="1208" spans="2:3" ht="12" customHeight="1">
      <c r="B1208" s="91"/>
      <c r="C1208" s="92"/>
    </row>
    <row r="1209" spans="2:3" ht="12" customHeight="1">
      <c r="B1209" s="87"/>
      <c r="C1209" s="90"/>
    </row>
    <row r="1210" spans="2:3" ht="12" customHeight="1">
      <c r="B1210" s="94"/>
      <c r="C1210" s="54"/>
    </row>
    <row r="1211" spans="2:3" ht="12" customHeight="1">
      <c r="B1211" s="94"/>
      <c r="C1211" s="54"/>
    </row>
    <row r="1212" spans="2:3" ht="12" customHeight="1">
      <c r="B1212" s="94"/>
      <c r="C1212" s="54"/>
    </row>
    <row r="1213" ht="12" customHeight="1">
      <c r="C1213" s="99"/>
    </row>
    <row r="1214" spans="2:3" ht="12" customHeight="1">
      <c r="B1214" s="91"/>
      <c r="C1214" s="92"/>
    </row>
    <row r="1215" spans="2:3" ht="12" customHeight="1">
      <c r="B1215" s="87"/>
      <c r="C1215" s="90"/>
    </row>
    <row r="1216" spans="2:3" ht="12" customHeight="1">
      <c r="B1216" s="94"/>
      <c r="C1216" s="54"/>
    </row>
    <row r="1217" spans="2:3" ht="12" customHeight="1">
      <c r="B1217" s="94"/>
      <c r="C1217" s="54"/>
    </row>
    <row r="1218" spans="2:3" ht="12" customHeight="1">
      <c r="B1218" s="94"/>
      <c r="C1218" s="54"/>
    </row>
    <row r="1219" ht="12" customHeight="1">
      <c r="C1219" s="99"/>
    </row>
    <row r="1220" spans="2:3" ht="12" customHeight="1">
      <c r="B1220" s="91"/>
      <c r="C1220" s="92"/>
    </row>
    <row r="1221" spans="2:3" ht="12" customHeight="1">
      <c r="B1221" s="87"/>
      <c r="C1221" s="90"/>
    </row>
    <row r="1222" spans="2:3" ht="12" customHeight="1">
      <c r="B1222" s="94"/>
      <c r="C1222" s="54"/>
    </row>
    <row r="1223" spans="2:3" ht="12" customHeight="1">
      <c r="B1223" s="94"/>
      <c r="C1223" s="54"/>
    </row>
    <row r="1224" spans="2:3" ht="12" customHeight="1">
      <c r="B1224" s="94"/>
      <c r="C1224" s="54"/>
    </row>
    <row r="1225" ht="12" customHeight="1">
      <c r="C1225" s="99"/>
    </row>
    <row r="1226" spans="2:3" ht="12" customHeight="1">
      <c r="B1226" s="91"/>
      <c r="C1226" s="92"/>
    </row>
    <row r="1227" spans="2:3" ht="12" customHeight="1">
      <c r="B1227" s="87"/>
      <c r="C1227" s="90"/>
    </row>
    <row r="1228" spans="2:3" ht="12" customHeight="1">
      <c r="B1228" s="94"/>
      <c r="C1228" s="54"/>
    </row>
    <row r="1229" spans="2:3" ht="12" customHeight="1">
      <c r="B1229" s="94"/>
      <c r="C1229" s="54"/>
    </row>
    <row r="1230" spans="2:3" ht="12" customHeight="1">
      <c r="B1230" s="94"/>
      <c r="C1230" s="54"/>
    </row>
    <row r="1231" ht="12" customHeight="1">
      <c r="C1231" s="99"/>
    </row>
    <row r="1232" spans="2:3" ht="12" customHeight="1">
      <c r="B1232" s="91"/>
      <c r="C1232" s="92"/>
    </row>
    <row r="1233" spans="2:3" ht="12" customHeight="1">
      <c r="B1233" s="87"/>
      <c r="C1233" s="90"/>
    </row>
    <row r="1234" spans="2:3" ht="12" customHeight="1">
      <c r="B1234" s="94"/>
      <c r="C1234" s="54"/>
    </row>
    <row r="1235" spans="2:3" ht="12" customHeight="1">
      <c r="B1235" s="94"/>
      <c r="C1235" s="54"/>
    </row>
    <row r="1236" spans="2:3" ht="12" customHeight="1">
      <c r="B1236" s="94"/>
      <c r="C1236" s="54"/>
    </row>
    <row r="1237" ht="12" customHeight="1">
      <c r="C1237" s="99"/>
    </row>
    <row r="1238" spans="2:3" ht="12" customHeight="1">
      <c r="B1238" s="91"/>
      <c r="C1238" s="92"/>
    </row>
    <row r="1239" spans="2:3" ht="12" customHeight="1">
      <c r="B1239" s="87"/>
      <c r="C1239" s="90"/>
    </row>
    <row r="1240" spans="2:3" ht="12" customHeight="1">
      <c r="B1240" s="94"/>
      <c r="C1240" s="54"/>
    </row>
    <row r="1241" spans="2:3" ht="12" customHeight="1">
      <c r="B1241" s="94"/>
      <c r="C1241" s="54"/>
    </row>
    <row r="1242" spans="2:3" ht="12" customHeight="1">
      <c r="B1242" s="94"/>
      <c r="C1242" s="54"/>
    </row>
    <row r="1243" ht="12" customHeight="1">
      <c r="C1243" s="90"/>
    </row>
    <row r="1244" spans="2:3" ht="12" customHeight="1">
      <c r="B1244" s="91"/>
      <c r="C1244" s="92"/>
    </row>
    <row r="1245" spans="2:3" ht="12" customHeight="1">
      <c r="B1245" s="87"/>
      <c r="C1245" s="90"/>
    </row>
    <row r="1246" spans="2:3" ht="12" customHeight="1">
      <c r="B1246" s="94"/>
      <c r="C1246" s="54"/>
    </row>
    <row r="1247" spans="2:3" ht="12" customHeight="1">
      <c r="B1247" s="94"/>
      <c r="C1247" s="54"/>
    </row>
    <row r="1248" spans="2:3" ht="12" customHeight="1">
      <c r="B1248" s="94"/>
      <c r="C1248" s="54"/>
    </row>
    <row r="1249" ht="12" customHeight="1">
      <c r="C1249" s="99"/>
    </row>
    <row r="1250" spans="2:3" ht="12" customHeight="1">
      <c r="B1250" s="91"/>
      <c r="C1250" s="92"/>
    </row>
    <row r="1251" spans="2:3" ht="12" customHeight="1">
      <c r="B1251" s="87"/>
      <c r="C1251" s="90"/>
    </row>
    <row r="1252" spans="2:3" ht="12" customHeight="1">
      <c r="B1252" s="94"/>
      <c r="C1252" s="54"/>
    </row>
    <row r="1253" spans="2:3" ht="12" customHeight="1">
      <c r="B1253" s="94"/>
      <c r="C1253" s="54"/>
    </row>
    <row r="1254" spans="2:3" ht="12" customHeight="1">
      <c r="B1254" s="94"/>
      <c r="C1254" s="54"/>
    </row>
    <row r="1255" ht="12" customHeight="1">
      <c r="C1255" s="99"/>
    </row>
    <row r="1256" spans="2:3" ht="12" customHeight="1">
      <c r="B1256" s="91"/>
      <c r="C1256" s="92"/>
    </row>
    <row r="1257" spans="2:3" ht="12" customHeight="1">
      <c r="B1257" s="87"/>
      <c r="C1257" s="90"/>
    </row>
    <row r="1258" spans="2:3" ht="12" customHeight="1">
      <c r="B1258" s="94"/>
      <c r="C1258" s="54"/>
    </row>
    <row r="1259" spans="2:3" ht="12" customHeight="1">
      <c r="B1259" s="94"/>
      <c r="C1259" s="54"/>
    </row>
    <row r="1260" spans="2:3" ht="12" customHeight="1">
      <c r="B1260" s="94"/>
      <c r="C1260" s="54"/>
    </row>
    <row r="1261" ht="12" customHeight="1">
      <c r="C1261" s="99"/>
    </row>
    <row r="1262" spans="2:3" ht="12" customHeight="1">
      <c r="B1262" s="91"/>
      <c r="C1262" s="100"/>
    </row>
    <row r="1263" spans="2:3" ht="12" customHeight="1">
      <c r="B1263" s="87"/>
      <c r="C1263" s="90"/>
    </row>
    <row r="1264" spans="2:3" ht="12" customHeight="1">
      <c r="B1264" s="94"/>
      <c r="C1264" s="54"/>
    </row>
    <row r="1265" spans="2:3" ht="12" customHeight="1">
      <c r="B1265" s="94"/>
      <c r="C1265" s="54"/>
    </row>
    <row r="1266" spans="2:3" ht="12" customHeight="1">
      <c r="B1266" s="94"/>
      <c r="C1266" s="54"/>
    </row>
    <row r="1267" ht="12" customHeight="1">
      <c r="C1267" s="90"/>
    </row>
    <row r="1268" spans="2:3" ht="12" customHeight="1">
      <c r="B1268" s="91"/>
      <c r="C1268" s="92"/>
    </row>
    <row r="1269" spans="2:3" ht="12" customHeight="1">
      <c r="B1269" s="87"/>
      <c r="C1269" s="90"/>
    </row>
    <row r="1270" spans="2:3" ht="12" customHeight="1">
      <c r="B1270" s="94"/>
      <c r="C1270" s="54"/>
    </row>
    <row r="1271" spans="2:3" ht="12" customHeight="1">
      <c r="B1271" s="94"/>
      <c r="C1271" s="54"/>
    </row>
    <row r="1272" spans="2:3" ht="12" customHeight="1">
      <c r="B1272" s="94"/>
      <c r="C1272" s="54"/>
    </row>
    <row r="1273" ht="12" customHeight="1">
      <c r="C1273" s="99"/>
    </row>
    <row r="1274" spans="2:3" ht="12" customHeight="1">
      <c r="B1274" s="91"/>
      <c r="C1274" s="92"/>
    </row>
    <row r="1275" spans="2:3" ht="12" customHeight="1">
      <c r="B1275" s="87"/>
      <c r="C1275" s="90"/>
    </row>
    <row r="1276" spans="2:3" ht="12" customHeight="1">
      <c r="B1276" s="94"/>
      <c r="C1276" s="54"/>
    </row>
    <row r="1277" spans="2:3" ht="12" customHeight="1">
      <c r="B1277" s="94"/>
      <c r="C1277" s="54"/>
    </row>
    <row r="1278" spans="2:3" ht="12" customHeight="1">
      <c r="B1278" s="94"/>
      <c r="C1278" s="54"/>
    </row>
    <row r="1279" ht="12" customHeight="1">
      <c r="C1279" s="99"/>
    </row>
    <row r="1280" spans="2:3" ht="12" customHeight="1">
      <c r="B1280" s="91"/>
      <c r="C1280" s="92"/>
    </row>
    <row r="1281" spans="2:3" ht="12" customHeight="1">
      <c r="B1281" s="87"/>
      <c r="C1281" s="90"/>
    </row>
    <row r="1282" spans="2:3" ht="12" customHeight="1">
      <c r="B1282" s="94"/>
      <c r="C1282" s="54"/>
    </row>
    <row r="1283" spans="2:3" ht="12" customHeight="1">
      <c r="B1283" s="94"/>
      <c r="C1283" s="54"/>
    </row>
    <row r="1284" spans="2:3" ht="12" customHeight="1">
      <c r="B1284" s="94"/>
      <c r="C1284" s="54"/>
    </row>
    <row r="1285" ht="12" customHeight="1">
      <c r="C1285" s="99"/>
    </row>
    <row r="1286" spans="2:3" ht="12" customHeight="1">
      <c r="B1286" s="91"/>
      <c r="C1286" s="92"/>
    </row>
    <row r="1287" spans="2:3" ht="12" customHeight="1">
      <c r="B1287" s="87"/>
      <c r="C1287" s="90"/>
    </row>
    <row r="1288" spans="2:3" ht="12" customHeight="1">
      <c r="B1288" s="94"/>
      <c r="C1288" s="54"/>
    </row>
    <row r="1289" spans="2:3" ht="12" customHeight="1">
      <c r="B1289" s="94"/>
      <c r="C1289" s="54"/>
    </row>
    <row r="1290" spans="2:3" ht="12" customHeight="1">
      <c r="B1290" s="94"/>
      <c r="C1290" s="54"/>
    </row>
    <row r="1291" ht="12" customHeight="1">
      <c r="C1291" s="90"/>
    </row>
    <row r="1292" spans="2:3" ht="12" customHeight="1">
      <c r="B1292" s="91"/>
      <c r="C1292" s="92"/>
    </row>
    <row r="1293" spans="2:3" ht="12" customHeight="1">
      <c r="B1293" s="87"/>
      <c r="C1293" s="90"/>
    </row>
    <row r="1294" spans="2:3" ht="12" customHeight="1">
      <c r="B1294" s="94"/>
      <c r="C1294" s="54"/>
    </row>
    <row r="1295" spans="2:3" ht="12" customHeight="1">
      <c r="B1295" s="94"/>
      <c r="C1295" s="54"/>
    </row>
    <row r="1296" spans="2:3" ht="12" customHeight="1">
      <c r="B1296" s="94"/>
      <c r="C1296" s="54"/>
    </row>
    <row r="1297" ht="12" customHeight="1">
      <c r="C1297" s="99"/>
    </row>
    <row r="1298" spans="2:3" ht="12" customHeight="1">
      <c r="B1298" s="91"/>
      <c r="C1298" s="92"/>
    </row>
    <row r="1299" spans="2:3" ht="12" customHeight="1">
      <c r="B1299" s="87"/>
      <c r="C1299" s="90"/>
    </row>
    <row r="1300" spans="2:3" ht="12" customHeight="1">
      <c r="B1300" s="94"/>
      <c r="C1300" s="54"/>
    </row>
    <row r="1301" spans="2:3" ht="12" customHeight="1">
      <c r="B1301" s="94"/>
      <c r="C1301" s="54"/>
    </row>
    <row r="1302" spans="2:3" ht="12" customHeight="1">
      <c r="B1302" s="94"/>
      <c r="C1302" s="54"/>
    </row>
    <row r="1303" ht="12" customHeight="1">
      <c r="C1303" s="90"/>
    </row>
    <row r="1304" spans="2:3" ht="12" customHeight="1">
      <c r="B1304" s="91"/>
      <c r="C1304" s="92"/>
    </row>
    <row r="1305" spans="2:3" ht="12" customHeight="1">
      <c r="B1305" s="87"/>
      <c r="C1305" s="90"/>
    </row>
    <row r="1306" spans="2:3" ht="12" customHeight="1">
      <c r="B1306" s="94"/>
      <c r="C1306" s="54"/>
    </row>
    <row r="1307" spans="2:3" ht="12" customHeight="1">
      <c r="B1307" s="94"/>
      <c r="C1307" s="54"/>
    </row>
    <row r="1308" spans="2:3" ht="12" customHeight="1">
      <c r="B1308" s="94"/>
      <c r="C1308" s="54"/>
    </row>
    <row r="1309" ht="12" customHeight="1">
      <c r="C1309" s="99"/>
    </row>
    <row r="1310" spans="2:3" ht="12" customHeight="1">
      <c r="B1310" s="91"/>
      <c r="C1310" s="92"/>
    </row>
    <row r="1311" spans="2:3" ht="12" customHeight="1">
      <c r="B1311" s="87"/>
      <c r="C1311" s="90"/>
    </row>
    <row r="1312" spans="2:3" ht="12" customHeight="1">
      <c r="B1312" s="94"/>
      <c r="C1312" s="54"/>
    </row>
    <row r="1313" spans="2:3" ht="12" customHeight="1">
      <c r="B1313" s="94"/>
      <c r="C1313" s="54"/>
    </row>
    <row r="1314" spans="2:3" ht="12" customHeight="1">
      <c r="B1314" s="94"/>
      <c r="C1314" s="54"/>
    </row>
    <row r="1315" spans="2:3" ht="12" customHeight="1">
      <c r="B1315" s="103"/>
      <c r="C1315" s="104"/>
    </row>
    <row r="1316" spans="2:3" ht="12" customHeight="1">
      <c r="B1316" s="91"/>
      <c r="C1316" s="92"/>
    </row>
    <row r="1317" spans="2:3" ht="12" customHeight="1">
      <c r="B1317" s="87"/>
      <c r="C1317" s="90"/>
    </row>
    <row r="1318" spans="2:3" ht="12" customHeight="1">
      <c r="B1318" s="94"/>
      <c r="C1318" s="54"/>
    </row>
    <row r="1319" spans="2:3" ht="12" customHeight="1">
      <c r="B1319" s="94"/>
      <c r="C1319" s="54"/>
    </row>
    <row r="1320" spans="2:3" ht="12" customHeight="1">
      <c r="B1320" s="94"/>
      <c r="C1320" s="54"/>
    </row>
    <row r="1321" ht="12" customHeight="1">
      <c r="C1321" s="99"/>
    </row>
    <row r="1322" spans="2:3" ht="12" customHeight="1">
      <c r="B1322" s="91"/>
      <c r="C1322" s="92"/>
    </row>
    <row r="1323" spans="2:3" ht="12" customHeight="1">
      <c r="B1323" s="87"/>
      <c r="C1323" s="90"/>
    </row>
    <row r="1324" spans="2:3" ht="12" customHeight="1">
      <c r="B1324" s="94"/>
      <c r="C1324" s="54"/>
    </row>
    <row r="1325" spans="2:3" ht="12" customHeight="1">
      <c r="B1325" s="94"/>
      <c r="C1325" s="54"/>
    </row>
    <row r="1326" spans="2:3" ht="12" customHeight="1">
      <c r="B1326" s="94"/>
      <c r="C1326" s="54"/>
    </row>
    <row r="1327" ht="12" customHeight="1">
      <c r="C1327" s="99"/>
    </row>
    <row r="1328" spans="2:3" ht="12" customHeight="1">
      <c r="B1328" s="91"/>
      <c r="C1328" s="92"/>
    </row>
    <row r="1329" spans="2:3" ht="12" customHeight="1">
      <c r="B1329" s="87"/>
      <c r="C1329" s="90"/>
    </row>
    <row r="1330" spans="2:3" ht="12" customHeight="1">
      <c r="B1330" s="94"/>
      <c r="C1330" s="54"/>
    </row>
    <row r="1331" spans="2:3" ht="12" customHeight="1">
      <c r="B1331" s="94"/>
      <c r="C1331" s="54"/>
    </row>
    <row r="1332" spans="2:3" ht="12" customHeight="1">
      <c r="B1332" s="94"/>
      <c r="C1332" s="54"/>
    </row>
    <row r="1333" ht="12" customHeight="1">
      <c r="C1333" s="90"/>
    </row>
    <row r="1334" spans="2:3" ht="12" customHeight="1">
      <c r="B1334" s="91"/>
      <c r="C1334" s="92"/>
    </row>
    <row r="1335" spans="2:3" ht="12" customHeight="1">
      <c r="B1335" s="87"/>
      <c r="C1335" s="90"/>
    </row>
    <row r="1336" spans="2:3" ht="12" customHeight="1">
      <c r="B1336" s="94"/>
      <c r="C1336" s="54"/>
    </row>
    <row r="1337" spans="2:3" ht="12" customHeight="1">
      <c r="B1337" s="94"/>
      <c r="C1337" s="54"/>
    </row>
    <row r="1338" spans="2:3" ht="12" customHeight="1">
      <c r="B1338" s="94"/>
      <c r="C1338" s="54"/>
    </row>
    <row r="1339" ht="12" customHeight="1">
      <c r="C1339" s="90"/>
    </row>
    <row r="1340" spans="2:3" ht="12" customHeight="1">
      <c r="B1340" s="91"/>
      <c r="C1340" s="92"/>
    </row>
    <row r="1341" spans="2:3" ht="12" customHeight="1">
      <c r="B1341" s="87"/>
      <c r="C1341" s="90"/>
    </row>
    <row r="1342" spans="2:3" ht="12" customHeight="1">
      <c r="B1342" s="94"/>
      <c r="C1342" s="54"/>
    </row>
    <row r="1343" spans="2:3" ht="12" customHeight="1">
      <c r="B1343" s="94"/>
      <c r="C1343" s="54"/>
    </row>
    <row r="1344" spans="2:3" ht="12" customHeight="1">
      <c r="B1344" s="94"/>
      <c r="C1344" s="54"/>
    </row>
    <row r="1345" ht="12" customHeight="1">
      <c r="C1345" s="99"/>
    </row>
    <row r="1346" spans="2:3" ht="12" customHeight="1">
      <c r="B1346" s="91"/>
      <c r="C1346" s="92"/>
    </row>
    <row r="1347" spans="2:3" ht="12" customHeight="1">
      <c r="B1347" s="87"/>
      <c r="C1347" s="90"/>
    </row>
    <row r="1348" spans="2:3" ht="12" customHeight="1">
      <c r="B1348" s="94"/>
      <c r="C1348" s="54"/>
    </row>
    <row r="1349" spans="2:3" ht="12" customHeight="1">
      <c r="B1349" s="94"/>
      <c r="C1349" s="54"/>
    </row>
    <row r="1350" spans="2:3" ht="12" customHeight="1">
      <c r="B1350" s="94"/>
      <c r="C1350" s="54"/>
    </row>
    <row r="1351" ht="12" customHeight="1">
      <c r="C1351" s="99"/>
    </row>
    <row r="1352" spans="2:3" ht="12" customHeight="1">
      <c r="B1352" s="91"/>
      <c r="C1352" s="92"/>
    </row>
    <row r="1353" spans="2:3" ht="12" customHeight="1">
      <c r="B1353" s="87"/>
      <c r="C1353" s="90"/>
    </row>
    <row r="1354" spans="2:3" ht="12" customHeight="1">
      <c r="B1354" s="94"/>
      <c r="C1354" s="54"/>
    </row>
    <row r="1355" spans="2:3" ht="12" customHeight="1">
      <c r="B1355" s="94"/>
      <c r="C1355" s="54"/>
    </row>
    <row r="1356" spans="2:3" ht="12" customHeight="1">
      <c r="B1356" s="94"/>
      <c r="C1356" s="54"/>
    </row>
    <row r="1357" ht="12" customHeight="1">
      <c r="C1357" s="99"/>
    </row>
    <row r="1358" spans="2:3" ht="12" customHeight="1">
      <c r="B1358" s="91"/>
      <c r="C1358" s="92"/>
    </row>
    <row r="1359" spans="2:3" ht="12" customHeight="1">
      <c r="B1359" s="87"/>
      <c r="C1359" s="90"/>
    </row>
    <row r="1360" spans="2:3" ht="12" customHeight="1">
      <c r="B1360" s="94"/>
      <c r="C1360" s="54"/>
    </row>
    <row r="1361" spans="2:3" ht="12" customHeight="1">
      <c r="B1361" s="94"/>
      <c r="C1361" s="54"/>
    </row>
    <row r="1362" spans="2:3" ht="12" customHeight="1">
      <c r="B1362" s="94"/>
      <c r="C1362" s="54"/>
    </row>
    <row r="1363" ht="12" customHeight="1">
      <c r="C1363" s="99"/>
    </row>
    <row r="1364" spans="2:3" ht="12" customHeight="1">
      <c r="B1364" s="91"/>
      <c r="C1364" s="92"/>
    </row>
    <row r="1365" spans="2:3" ht="12" customHeight="1">
      <c r="B1365" s="87"/>
      <c r="C1365" s="90"/>
    </row>
    <row r="1366" spans="2:3" ht="12" customHeight="1">
      <c r="B1366" s="94"/>
      <c r="C1366" s="54"/>
    </row>
    <row r="1367" spans="2:3" ht="12" customHeight="1">
      <c r="B1367" s="94"/>
      <c r="C1367" s="54"/>
    </row>
    <row r="1368" spans="2:3" ht="12" customHeight="1">
      <c r="B1368" s="94"/>
      <c r="C1368" s="54"/>
    </row>
    <row r="1369" ht="12" customHeight="1">
      <c r="C1369" s="90"/>
    </row>
    <row r="1370" spans="2:3" ht="12" customHeight="1">
      <c r="B1370" s="91"/>
      <c r="C1370" s="92"/>
    </row>
    <row r="1371" spans="2:3" ht="12" customHeight="1">
      <c r="B1371" s="87"/>
      <c r="C1371" s="90"/>
    </row>
    <row r="1372" spans="2:3" ht="12" customHeight="1">
      <c r="B1372" s="94"/>
      <c r="C1372" s="54"/>
    </row>
    <row r="1373" spans="2:3" ht="12" customHeight="1">
      <c r="B1373" s="94"/>
      <c r="C1373" s="54"/>
    </row>
    <row r="1374" spans="2:3" ht="12" customHeight="1">
      <c r="B1374" s="94"/>
      <c r="C1374" s="54"/>
    </row>
    <row r="1375" ht="12" customHeight="1">
      <c r="C1375" s="99"/>
    </row>
    <row r="1376" spans="2:3" ht="12" customHeight="1">
      <c r="B1376" s="91"/>
      <c r="C1376" s="92"/>
    </row>
    <row r="1377" spans="2:3" ht="12" customHeight="1">
      <c r="B1377" s="87"/>
      <c r="C1377" s="90"/>
    </row>
    <row r="1378" spans="2:3" ht="12" customHeight="1">
      <c r="B1378" s="94"/>
      <c r="C1378" s="54"/>
    </row>
    <row r="1379" spans="2:3" ht="12" customHeight="1">
      <c r="B1379" s="94"/>
      <c r="C1379" s="54"/>
    </row>
    <row r="1380" spans="2:3" ht="12" customHeight="1">
      <c r="B1380" s="94"/>
      <c r="C1380" s="54"/>
    </row>
    <row r="1381" ht="12" customHeight="1">
      <c r="C1381" s="99"/>
    </row>
    <row r="1382" spans="2:3" ht="12" customHeight="1">
      <c r="B1382" s="91"/>
      <c r="C1382" s="92"/>
    </row>
    <row r="1383" spans="2:3" ht="12" customHeight="1">
      <c r="B1383" s="87"/>
      <c r="C1383" s="90"/>
    </row>
    <row r="1384" spans="2:3" ht="12" customHeight="1">
      <c r="B1384" s="94"/>
      <c r="C1384" s="54"/>
    </row>
    <row r="1385" spans="2:3" ht="12" customHeight="1">
      <c r="B1385" s="94"/>
      <c r="C1385" s="54"/>
    </row>
    <row r="1386" spans="2:3" ht="12" customHeight="1">
      <c r="B1386" s="94"/>
      <c r="C1386" s="54"/>
    </row>
    <row r="1387" ht="12" customHeight="1">
      <c r="C1387" s="99"/>
    </row>
    <row r="1388" spans="2:3" ht="12" customHeight="1">
      <c r="B1388" s="91"/>
      <c r="C1388" s="100"/>
    </row>
    <row r="1389" spans="2:3" ht="12" customHeight="1">
      <c r="B1389" s="87"/>
      <c r="C1389" s="90"/>
    </row>
    <row r="1390" spans="2:3" ht="12" customHeight="1">
      <c r="B1390" s="94"/>
      <c r="C1390" s="54"/>
    </row>
    <row r="1391" spans="2:3" ht="12" customHeight="1">
      <c r="B1391" s="94"/>
      <c r="C1391" s="54"/>
    </row>
    <row r="1392" spans="2:3" ht="12" customHeight="1">
      <c r="B1392" s="94"/>
      <c r="C1392" s="54"/>
    </row>
    <row r="1393" ht="12" customHeight="1">
      <c r="C1393" s="90"/>
    </row>
    <row r="1394" spans="2:3" ht="12" customHeight="1">
      <c r="B1394" s="91"/>
      <c r="C1394" s="92"/>
    </row>
    <row r="1395" spans="2:3" ht="12" customHeight="1">
      <c r="B1395" s="87"/>
      <c r="C1395" s="90"/>
    </row>
    <row r="1396" spans="2:3" ht="12" customHeight="1">
      <c r="B1396" s="94"/>
      <c r="C1396" s="54"/>
    </row>
    <row r="1397" spans="2:3" ht="12" customHeight="1">
      <c r="B1397" s="94"/>
      <c r="C1397" s="54"/>
    </row>
    <row r="1398" spans="2:3" ht="12" customHeight="1">
      <c r="B1398" s="94"/>
      <c r="C1398" s="54"/>
    </row>
    <row r="1399" ht="12" customHeight="1">
      <c r="C1399" s="99"/>
    </row>
    <row r="1400" spans="2:3" ht="12" customHeight="1">
      <c r="B1400" s="91"/>
      <c r="C1400" s="92"/>
    </row>
    <row r="1401" spans="2:3" ht="12" customHeight="1">
      <c r="B1401" s="87"/>
      <c r="C1401" s="90"/>
    </row>
    <row r="1402" spans="2:3" ht="12" customHeight="1">
      <c r="B1402" s="94"/>
      <c r="C1402" s="54"/>
    </row>
    <row r="1403" spans="2:3" ht="12" customHeight="1">
      <c r="B1403" s="94"/>
      <c r="C1403" s="54"/>
    </row>
    <row r="1404" spans="2:3" ht="12" customHeight="1">
      <c r="B1404" s="94"/>
      <c r="C1404" s="54"/>
    </row>
    <row r="1405" ht="12" customHeight="1">
      <c r="C1405" s="99"/>
    </row>
    <row r="1406" spans="2:3" ht="12" customHeight="1">
      <c r="B1406" s="91"/>
      <c r="C1406" s="92"/>
    </row>
    <row r="1407" spans="2:3" ht="12" customHeight="1">
      <c r="B1407" s="87"/>
      <c r="C1407" s="90"/>
    </row>
    <row r="1408" spans="2:3" ht="12" customHeight="1">
      <c r="B1408" s="94"/>
      <c r="C1408" s="54"/>
    </row>
    <row r="1409" spans="2:3" ht="12" customHeight="1">
      <c r="B1409" s="94"/>
      <c r="C1409" s="54"/>
    </row>
    <row r="1410" spans="2:3" ht="12" customHeight="1">
      <c r="B1410" s="94"/>
      <c r="C1410" s="54"/>
    </row>
    <row r="1411" ht="12" customHeight="1">
      <c r="C1411" s="99"/>
    </row>
    <row r="1412" spans="2:3" ht="12" customHeight="1">
      <c r="B1412" s="91"/>
      <c r="C1412" s="92"/>
    </row>
    <row r="1413" spans="2:3" ht="12" customHeight="1">
      <c r="B1413" s="87"/>
      <c r="C1413" s="90"/>
    </row>
    <row r="1414" spans="2:3" ht="12" customHeight="1">
      <c r="B1414" s="94"/>
      <c r="C1414" s="54"/>
    </row>
    <row r="1415" spans="2:3" ht="12" customHeight="1">
      <c r="B1415" s="94"/>
      <c r="C1415" s="54"/>
    </row>
    <row r="1416" spans="2:3" ht="12" customHeight="1">
      <c r="B1416" s="94"/>
      <c r="C1416" s="54"/>
    </row>
    <row r="1417" ht="12" customHeight="1">
      <c r="C1417" s="90"/>
    </row>
    <row r="1418" spans="2:3" ht="12" customHeight="1">
      <c r="B1418" s="91"/>
      <c r="C1418" s="92"/>
    </row>
    <row r="1419" spans="2:3" ht="12" customHeight="1">
      <c r="B1419" s="87"/>
      <c r="C1419" s="90"/>
    </row>
    <row r="1420" spans="2:3" ht="12" customHeight="1">
      <c r="B1420" s="94"/>
      <c r="C1420" s="54"/>
    </row>
    <row r="1421" spans="2:3" ht="12" customHeight="1">
      <c r="B1421" s="94"/>
      <c r="C1421" s="54"/>
    </row>
    <row r="1422" spans="2:3" ht="12" customHeight="1">
      <c r="B1422" s="94"/>
      <c r="C1422" s="54"/>
    </row>
    <row r="1423" ht="12" customHeight="1">
      <c r="C1423" s="99"/>
    </row>
    <row r="1424" spans="2:3" ht="12" customHeight="1">
      <c r="B1424" s="91"/>
      <c r="C1424" s="92"/>
    </row>
    <row r="1425" spans="2:3" ht="12" customHeight="1">
      <c r="B1425" s="87"/>
      <c r="C1425" s="90"/>
    </row>
    <row r="1426" spans="2:3" ht="12" customHeight="1">
      <c r="B1426" s="94"/>
      <c r="C1426" s="54"/>
    </row>
    <row r="1427" spans="2:3" ht="12" customHeight="1">
      <c r="B1427" s="94"/>
      <c r="C1427" s="54"/>
    </row>
    <row r="1428" spans="2:3" ht="12" customHeight="1">
      <c r="B1428" s="94"/>
      <c r="C1428" s="54"/>
    </row>
    <row r="1429" ht="12" customHeight="1">
      <c r="C1429" s="90"/>
    </row>
    <row r="1430" spans="2:3" ht="12" customHeight="1">
      <c r="B1430" s="91"/>
      <c r="C1430" s="92"/>
    </row>
    <row r="1431" spans="2:3" ht="12" customHeight="1">
      <c r="B1431" s="87"/>
      <c r="C1431" s="90"/>
    </row>
    <row r="1432" spans="2:3" ht="12" customHeight="1">
      <c r="B1432" s="94"/>
      <c r="C1432" s="54"/>
    </row>
    <row r="1433" spans="2:3" ht="12" customHeight="1">
      <c r="B1433" s="94"/>
      <c r="C1433" s="54"/>
    </row>
    <row r="1434" spans="2:3" ht="12" customHeight="1">
      <c r="B1434" s="94"/>
      <c r="C1434" s="54"/>
    </row>
    <row r="1435" ht="12" customHeight="1">
      <c r="C1435" s="99"/>
    </row>
    <row r="1436" spans="2:3" ht="12" customHeight="1">
      <c r="B1436" s="91"/>
      <c r="C1436" s="92"/>
    </row>
    <row r="1437" spans="2:3" ht="12" customHeight="1">
      <c r="B1437" s="87"/>
      <c r="C1437" s="90"/>
    </row>
    <row r="1438" spans="2:3" ht="12" customHeight="1">
      <c r="B1438" s="94"/>
      <c r="C1438" s="54"/>
    </row>
    <row r="1439" spans="2:3" ht="12" customHeight="1">
      <c r="B1439" s="94"/>
      <c r="C1439" s="54"/>
    </row>
    <row r="1440" spans="2:3" ht="12" customHeight="1">
      <c r="B1440" s="94"/>
      <c r="C1440" s="54"/>
    </row>
    <row r="1441" ht="12" customHeight="1">
      <c r="C1441" s="99"/>
    </row>
    <row r="1442" spans="2:3" ht="12" customHeight="1">
      <c r="B1442" s="91"/>
      <c r="C1442" s="92"/>
    </row>
    <row r="1443" spans="2:3" ht="12" customHeight="1">
      <c r="B1443" s="87"/>
      <c r="C1443" s="90"/>
    </row>
    <row r="1444" spans="2:3" ht="12" customHeight="1">
      <c r="B1444" s="94"/>
      <c r="C1444" s="54"/>
    </row>
    <row r="1445" spans="2:3" ht="12" customHeight="1">
      <c r="B1445" s="94"/>
      <c r="C1445" s="54"/>
    </row>
    <row r="1446" spans="2:3" ht="12" customHeight="1">
      <c r="B1446" s="94"/>
      <c r="C1446" s="54"/>
    </row>
    <row r="1447" ht="12" customHeight="1">
      <c r="C1447" s="99"/>
    </row>
    <row r="1448" spans="2:3" ht="12" customHeight="1">
      <c r="B1448" s="91"/>
      <c r="C1448" s="92"/>
    </row>
    <row r="1449" spans="2:3" ht="12" customHeight="1">
      <c r="B1449" s="87"/>
      <c r="C1449" s="90"/>
    </row>
    <row r="1450" spans="2:3" ht="12" customHeight="1">
      <c r="B1450" s="94"/>
      <c r="C1450" s="54"/>
    </row>
    <row r="1451" spans="2:3" ht="12" customHeight="1">
      <c r="B1451" s="94"/>
      <c r="C1451" s="54"/>
    </row>
    <row r="1452" spans="2:3" ht="12" customHeight="1">
      <c r="B1452" s="94"/>
      <c r="C1452" s="54"/>
    </row>
    <row r="1453" ht="12" customHeight="1">
      <c r="C1453" s="99"/>
    </row>
    <row r="1454" spans="2:3" ht="12" customHeight="1">
      <c r="B1454" s="91"/>
      <c r="C1454" s="92"/>
    </row>
    <row r="1455" spans="2:3" ht="12" customHeight="1">
      <c r="B1455" s="87"/>
      <c r="C1455" s="90"/>
    </row>
    <row r="1456" spans="2:3" ht="12" customHeight="1">
      <c r="B1456" s="94"/>
      <c r="C1456" s="54"/>
    </row>
    <row r="1457" spans="2:3" ht="12" customHeight="1">
      <c r="B1457" s="94"/>
      <c r="C1457" s="54"/>
    </row>
    <row r="1458" spans="2:3" ht="12" customHeight="1">
      <c r="B1458" s="94"/>
      <c r="C1458" s="54"/>
    </row>
    <row r="1459" ht="12" customHeight="1">
      <c r="C1459" s="90"/>
    </row>
    <row r="1460" spans="2:3" ht="12" customHeight="1">
      <c r="B1460" s="91"/>
      <c r="C1460" s="92"/>
    </row>
    <row r="1461" spans="2:3" ht="12" customHeight="1">
      <c r="B1461" s="87"/>
      <c r="C1461" s="90"/>
    </row>
    <row r="1462" spans="2:3" ht="12" customHeight="1">
      <c r="B1462" s="94"/>
      <c r="C1462" s="54"/>
    </row>
    <row r="1463" spans="2:3" ht="12" customHeight="1">
      <c r="B1463" s="94"/>
      <c r="C1463" s="54"/>
    </row>
    <row r="1464" spans="2:3" ht="12" customHeight="1">
      <c r="B1464" s="94"/>
      <c r="C1464" s="54"/>
    </row>
    <row r="1465" ht="12" customHeight="1">
      <c r="C1465" s="90"/>
    </row>
    <row r="1466" spans="2:3" ht="12" customHeight="1">
      <c r="B1466" s="91"/>
      <c r="C1466" s="92"/>
    </row>
    <row r="1467" spans="2:3" ht="12" customHeight="1">
      <c r="B1467" s="87"/>
      <c r="C1467" s="90"/>
    </row>
    <row r="1468" spans="2:3" ht="12" customHeight="1">
      <c r="B1468" s="94"/>
      <c r="C1468" s="54"/>
    </row>
    <row r="1469" spans="2:3" ht="12" customHeight="1">
      <c r="B1469" s="94"/>
      <c r="C1469" s="54"/>
    </row>
    <row r="1470" spans="2:3" ht="12" customHeight="1">
      <c r="B1470" s="94"/>
      <c r="C1470" s="54"/>
    </row>
    <row r="1471" ht="12" customHeight="1">
      <c r="C1471" s="99"/>
    </row>
    <row r="1472" spans="2:3" ht="12" customHeight="1">
      <c r="B1472" s="91"/>
      <c r="C1472" s="92"/>
    </row>
    <row r="1473" spans="2:3" ht="12" customHeight="1">
      <c r="B1473" s="87"/>
      <c r="C1473" s="90"/>
    </row>
    <row r="1474" spans="2:3" ht="12" customHeight="1">
      <c r="B1474" s="94"/>
      <c r="C1474" s="54"/>
    </row>
    <row r="1475" spans="2:3" ht="12" customHeight="1">
      <c r="B1475" s="94"/>
      <c r="C1475" s="54"/>
    </row>
    <row r="1476" spans="2:3" ht="12" customHeight="1">
      <c r="B1476" s="94"/>
      <c r="C1476" s="54"/>
    </row>
    <row r="1477" ht="12" customHeight="1">
      <c r="C1477" s="99"/>
    </row>
    <row r="1478" spans="2:3" ht="12" customHeight="1">
      <c r="B1478" s="91"/>
      <c r="C1478" s="92"/>
    </row>
    <row r="1479" spans="2:3" ht="12" customHeight="1">
      <c r="B1479" s="87"/>
      <c r="C1479" s="90"/>
    </row>
    <row r="1480" spans="2:3" ht="12" customHeight="1">
      <c r="B1480" s="94"/>
      <c r="C1480" s="54"/>
    </row>
    <row r="1481" spans="2:3" ht="12" customHeight="1">
      <c r="B1481" s="94"/>
      <c r="C1481" s="54"/>
    </row>
    <row r="1482" spans="2:3" ht="12" customHeight="1">
      <c r="B1482" s="94"/>
      <c r="C1482" s="54"/>
    </row>
    <row r="1483" ht="12" customHeight="1">
      <c r="C1483" s="99"/>
    </row>
    <row r="1484" spans="2:3" ht="12" customHeight="1">
      <c r="B1484" s="91"/>
      <c r="C1484" s="92"/>
    </row>
    <row r="1485" spans="2:3" ht="12" customHeight="1">
      <c r="B1485" s="87"/>
      <c r="C1485" s="90"/>
    </row>
    <row r="1486" spans="2:3" ht="12" customHeight="1">
      <c r="B1486" s="94"/>
      <c r="C1486" s="54"/>
    </row>
    <row r="1487" spans="2:3" ht="12" customHeight="1">
      <c r="B1487" s="94"/>
      <c r="C1487" s="54"/>
    </row>
    <row r="1488" spans="2:3" ht="12" customHeight="1">
      <c r="B1488" s="94"/>
      <c r="C1488" s="54"/>
    </row>
    <row r="1489" ht="12" customHeight="1">
      <c r="C1489" s="99"/>
    </row>
    <row r="1490" spans="2:3" ht="12" customHeight="1">
      <c r="B1490" s="91"/>
      <c r="C1490" s="92"/>
    </row>
    <row r="1491" spans="2:3" ht="12" customHeight="1">
      <c r="B1491" s="87"/>
      <c r="C1491" s="90"/>
    </row>
    <row r="1492" spans="2:3" ht="12" customHeight="1">
      <c r="B1492" s="94"/>
      <c r="C1492" s="54"/>
    </row>
    <row r="1493" spans="2:3" ht="12" customHeight="1">
      <c r="B1493" s="94"/>
      <c r="C1493" s="54"/>
    </row>
    <row r="1494" spans="2:3" ht="12" customHeight="1">
      <c r="B1494" s="94"/>
      <c r="C1494" s="54"/>
    </row>
    <row r="1495" ht="12" customHeight="1">
      <c r="C1495" s="90"/>
    </row>
    <row r="1496" spans="2:3" ht="12" customHeight="1">
      <c r="B1496" s="91"/>
      <c r="C1496" s="92"/>
    </row>
    <row r="1497" spans="2:3" ht="12" customHeight="1">
      <c r="B1497" s="87"/>
      <c r="C1497" s="90"/>
    </row>
    <row r="1498" spans="2:3" ht="12" customHeight="1">
      <c r="B1498" s="94"/>
      <c r="C1498" s="54"/>
    </row>
    <row r="1499" spans="2:3" ht="12" customHeight="1">
      <c r="B1499" s="94"/>
      <c r="C1499" s="54"/>
    </row>
    <row r="1500" spans="2:3" ht="12" customHeight="1">
      <c r="B1500" s="94"/>
      <c r="C1500" s="54"/>
    </row>
    <row r="1501" ht="12" customHeight="1">
      <c r="C1501" s="99"/>
    </row>
    <row r="1502" spans="2:3" ht="12" customHeight="1">
      <c r="B1502" s="91"/>
      <c r="C1502" s="92"/>
    </row>
    <row r="1503" spans="2:3" ht="12" customHeight="1">
      <c r="B1503" s="87"/>
      <c r="C1503" s="90"/>
    </row>
    <row r="1504" spans="2:3" ht="12" customHeight="1">
      <c r="B1504" s="94"/>
      <c r="C1504" s="54"/>
    </row>
    <row r="1505" spans="2:3" ht="12" customHeight="1">
      <c r="B1505" s="94"/>
      <c r="C1505" s="54"/>
    </row>
    <row r="1506" spans="2:3" ht="12" customHeight="1">
      <c r="B1506" s="94"/>
      <c r="C1506" s="54"/>
    </row>
    <row r="1507" ht="12" customHeight="1">
      <c r="C1507" s="99"/>
    </row>
    <row r="1508" spans="2:3" ht="12" customHeight="1">
      <c r="B1508" s="91"/>
      <c r="C1508" s="92"/>
    </row>
    <row r="1509" spans="2:3" ht="12" customHeight="1">
      <c r="B1509" s="87"/>
      <c r="C1509" s="90"/>
    </row>
    <row r="1510" spans="2:3" ht="12" customHeight="1">
      <c r="B1510" s="94"/>
      <c r="C1510" s="54"/>
    </row>
    <row r="1511" spans="2:3" ht="12" customHeight="1">
      <c r="B1511" s="94"/>
      <c r="C1511" s="54"/>
    </row>
    <row r="1512" spans="2:3" ht="12" customHeight="1">
      <c r="B1512" s="94"/>
      <c r="C1512" s="54"/>
    </row>
    <row r="1513" ht="12" customHeight="1">
      <c r="C1513" s="99"/>
    </row>
    <row r="1514" spans="2:3" ht="12" customHeight="1">
      <c r="B1514" s="91"/>
      <c r="C1514" s="100"/>
    </row>
    <row r="1515" spans="2:3" ht="12" customHeight="1">
      <c r="B1515" s="87"/>
      <c r="C1515" s="90"/>
    </row>
    <row r="1516" spans="2:3" ht="12" customHeight="1">
      <c r="B1516" s="94"/>
      <c r="C1516" s="54"/>
    </row>
    <row r="1517" spans="2:3" ht="12" customHeight="1">
      <c r="B1517" s="94"/>
      <c r="C1517" s="54"/>
    </row>
    <row r="1518" spans="2:3" ht="12" customHeight="1">
      <c r="B1518" s="94"/>
      <c r="C1518" s="54"/>
    </row>
    <row r="1519" ht="12" customHeight="1">
      <c r="C1519" s="90"/>
    </row>
    <row r="1520" spans="2:3" ht="12" customHeight="1">
      <c r="B1520" s="91"/>
      <c r="C1520" s="92"/>
    </row>
    <row r="1521" spans="2:3" ht="12" customHeight="1">
      <c r="B1521" s="87"/>
      <c r="C1521" s="90"/>
    </row>
    <row r="1522" spans="2:3" ht="12" customHeight="1">
      <c r="B1522" s="94"/>
      <c r="C1522" s="54"/>
    </row>
    <row r="1523" spans="2:3" ht="12" customHeight="1">
      <c r="B1523" s="94"/>
      <c r="C1523" s="54"/>
    </row>
    <row r="1524" spans="2:3" ht="12" customHeight="1">
      <c r="B1524" s="94"/>
      <c r="C1524" s="54"/>
    </row>
    <row r="1525" ht="12" customHeight="1">
      <c r="C1525" s="99"/>
    </row>
    <row r="1526" spans="2:3" ht="12" customHeight="1">
      <c r="B1526" s="91"/>
      <c r="C1526" s="92"/>
    </row>
    <row r="1527" spans="2:3" ht="12" customHeight="1">
      <c r="B1527" s="87"/>
      <c r="C1527" s="90"/>
    </row>
    <row r="1528" spans="2:3" ht="12" customHeight="1">
      <c r="B1528" s="94"/>
      <c r="C1528" s="54"/>
    </row>
    <row r="1529" spans="2:3" ht="12" customHeight="1">
      <c r="B1529" s="94"/>
      <c r="C1529" s="54"/>
    </row>
    <row r="1530" spans="2:3" ht="12" customHeight="1">
      <c r="B1530" s="94"/>
      <c r="C1530" s="54"/>
    </row>
    <row r="1531" ht="12" customHeight="1">
      <c r="C1531" s="99"/>
    </row>
    <row r="1532" spans="2:3" ht="12" customHeight="1">
      <c r="B1532" s="91"/>
      <c r="C1532" s="92"/>
    </row>
    <row r="1533" spans="2:3" ht="12" customHeight="1">
      <c r="B1533" s="87"/>
      <c r="C1533" s="90"/>
    </row>
    <row r="1534" spans="2:3" ht="12" customHeight="1">
      <c r="B1534" s="94"/>
      <c r="C1534" s="54"/>
    </row>
    <row r="1535" spans="2:3" ht="12" customHeight="1">
      <c r="B1535" s="94"/>
      <c r="C1535" s="54"/>
    </row>
    <row r="1536" spans="2:3" ht="12" customHeight="1">
      <c r="B1536" s="94"/>
      <c r="C1536" s="54"/>
    </row>
    <row r="1537" ht="12" customHeight="1">
      <c r="C1537" s="99"/>
    </row>
    <row r="1538" spans="2:3" ht="12" customHeight="1">
      <c r="B1538" s="91"/>
      <c r="C1538" s="92"/>
    </row>
    <row r="1539" spans="2:3" ht="12" customHeight="1">
      <c r="B1539" s="87"/>
      <c r="C1539" s="90"/>
    </row>
    <row r="1540" spans="2:3" ht="12" customHeight="1">
      <c r="B1540" s="94"/>
      <c r="C1540" s="54"/>
    </row>
    <row r="1541" spans="2:3" ht="12" customHeight="1">
      <c r="B1541" s="94"/>
      <c r="C1541" s="54"/>
    </row>
    <row r="1542" spans="2:3" ht="12" customHeight="1">
      <c r="B1542" s="94"/>
      <c r="C1542" s="54"/>
    </row>
    <row r="1543" ht="12" customHeight="1">
      <c r="C1543" s="90"/>
    </row>
    <row r="1544" spans="2:3" ht="12" customHeight="1">
      <c r="B1544" s="91"/>
      <c r="C1544" s="92"/>
    </row>
    <row r="1545" spans="2:3" ht="12" customHeight="1">
      <c r="B1545" s="87"/>
      <c r="C1545" s="90"/>
    </row>
    <row r="1546" spans="2:3" ht="12" customHeight="1">
      <c r="B1546" s="94"/>
      <c r="C1546" s="54"/>
    </row>
    <row r="1547" spans="2:3" ht="12" customHeight="1">
      <c r="B1547" s="94"/>
      <c r="C1547" s="54"/>
    </row>
    <row r="1548" spans="2:3" ht="12" customHeight="1">
      <c r="B1548" s="94"/>
      <c r="C1548" s="54"/>
    </row>
    <row r="1549" ht="12" customHeight="1">
      <c r="C1549" s="99"/>
    </row>
    <row r="1550" spans="2:3" ht="12" customHeight="1">
      <c r="B1550" s="91"/>
      <c r="C1550" s="92"/>
    </row>
    <row r="1551" spans="2:3" ht="12" customHeight="1">
      <c r="B1551" s="87"/>
      <c r="C1551" s="90"/>
    </row>
    <row r="1552" spans="2:3" ht="12" customHeight="1">
      <c r="B1552" s="94"/>
      <c r="C1552" s="54"/>
    </row>
    <row r="1553" spans="2:3" ht="12" customHeight="1">
      <c r="B1553" s="94"/>
      <c r="C1553" s="54"/>
    </row>
    <row r="1554" spans="2:3" ht="12" customHeight="1">
      <c r="B1554" s="94"/>
      <c r="C1554" s="54"/>
    </row>
    <row r="1555" ht="12" customHeight="1">
      <c r="C1555" s="90"/>
    </row>
    <row r="1556" spans="2:3" ht="12" customHeight="1">
      <c r="B1556" s="91"/>
      <c r="C1556" s="92"/>
    </row>
    <row r="1557" spans="2:3" ht="12" customHeight="1">
      <c r="B1557" s="87"/>
      <c r="C1557" s="90"/>
    </row>
    <row r="1558" spans="2:3" ht="12" customHeight="1">
      <c r="B1558" s="94"/>
      <c r="C1558" s="54"/>
    </row>
    <row r="1559" spans="2:3" ht="12" customHeight="1">
      <c r="B1559" s="94"/>
      <c r="C1559" s="54"/>
    </row>
    <row r="1560" spans="2:3" ht="12" customHeight="1">
      <c r="B1560" s="94"/>
      <c r="C1560" s="54"/>
    </row>
    <row r="1561" ht="12" customHeight="1">
      <c r="C1561" s="99"/>
    </row>
    <row r="1562" spans="2:3" ht="12" customHeight="1">
      <c r="B1562" s="91"/>
      <c r="C1562" s="92"/>
    </row>
    <row r="1563" spans="2:3" ht="12" customHeight="1">
      <c r="B1563" s="87"/>
      <c r="C1563" s="90"/>
    </row>
    <row r="1564" spans="2:3" ht="12" customHeight="1">
      <c r="B1564" s="94"/>
      <c r="C1564" s="54"/>
    </row>
    <row r="1565" spans="2:3" ht="12" customHeight="1">
      <c r="B1565" s="94"/>
      <c r="C1565" s="54"/>
    </row>
    <row r="1566" spans="2:3" ht="12" customHeight="1">
      <c r="B1566" s="94"/>
      <c r="C1566" s="54"/>
    </row>
    <row r="1567" ht="12" customHeight="1">
      <c r="C1567" s="90"/>
    </row>
    <row r="1568" spans="2:3" ht="12" customHeight="1">
      <c r="B1568" s="91"/>
      <c r="C1568" s="92"/>
    </row>
    <row r="1569" spans="2:3" ht="12" customHeight="1">
      <c r="B1569" s="87"/>
      <c r="C1569" s="90"/>
    </row>
    <row r="1570" spans="2:3" ht="12" customHeight="1">
      <c r="B1570" s="94"/>
      <c r="C1570" s="54"/>
    </row>
    <row r="1571" spans="2:3" ht="12" customHeight="1">
      <c r="B1571" s="94"/>
      <c r="C1571" s="54"/>
    </row>
    <row r="1572" spans="2:3" ht="12" customHeight="1">
      <c r="B1572" s="94"/>
      <c r="C1572" s="54"/>
    </row>
    <row r="1573" ht="12" customHeight="1">
      <c r="C1573" s="99"/>
    </row>
    <row r="1574" spans="2:3" ht="12" customHeight="1">
      <c r="B1574" s="91"/>
      <c r="C1574" s="92"/>
    </row>
    <row r="1575" spans="2:3" ht="12" customHeight="1">
      <c r="B1575" s="87"/>
      <c r="C1575" s="90"/>
    </row>
    <row r="1576" spans="2:3" ht="12" customHeight="1">
      <c r="B1576" s="94"/>
      <c r="C1576" s="54"/>
    </row>
    <row r="1577" spans="2:3" ht="12" customHeight="1">
      <c r="B1577" s="94"/>
      <c r="C1577" s="54"/>
    </row>
    <row r="1578" spans="2:3" ht="12" customHeight="1">
      <c r="B1578" s="94"/>
      <c r="C1578" s="54"/>
    </row>
    <row r="1579" ht="12" customHeight="1">
      <c r="C1579" s="99"/>
    </row>
    <row r="1580" spans="2:3" ht="12" customHeight="1">
      <c r="B1580" s="91"/>
      <c r="C1580" s="92"/>
    </row>
    <row r="1581" spans="2:3" ht="12" customHeight="1">
      <c r="B1581" s="87"/>
      <c r="C1581" s="90"/>
    </row>
    <row r="1582" spans="2:3" ht="12" customHeight="1">
      <c r="B1582" s="94"/>
      <c r="C1582" s="54"/>
    </row>
    <row r="1583" spans="2:3" ht="12" customHeight="1">
      <c r="B1583" s="94"/>
      <c r="C1583" s="54"/>
    </row>
    <row r="1584" spans="2:3" ht="12" customHeight="1">
      <c r="B1584" s="94"/>
      <c r="C1584" s="54"/>
    </row>
    <row r="1585" ht="12" customHeight="1">
      <c r="C1585" s="90"/>
    </row>
    <row r="1586" spans="2:3" ht="12" customHeight="1">
      <c r="B1586" s="91"/>
      <c r="C1586" s="92"/>
    </row>
    <row r="1587" spans="2:3" ht="12" customHeight="1">
      <c r="B1587" s="87"/>
      <c r="C1587" s="90"/>
    </row>
    <row r="1588" spans="2:3" ht="12" customHeight="1">
      <c r="B1588" s="94"/>
      <c r="C1588" s="54"/>
    </row>
    <row r="1589" spans="2:3" ht="12" customHeight="1">
      <c r="B1589" s="94"/>
      <c r="C1589" s="54"/>
    </row>
    <row r="1590" spans="2:3" ht="12" customHeight="1">
      <c r="B1590" s="94"/>
      <c r="C1590" s="54"/>
    </row>
    <row r="1591" ht="12" customHeight="1">
      <c r="C1591" s="99"/>
    </row>
    <row r="1592" spans="2:3" ht="12" customHeight="1">
      <c r="B1592" s="91"/>
      <c r="C1592" s="92"/>
    </row>
    <row r="1593" spans="2:3" ht="12" customHeight="1">
      <c r="B1593" s="87"/>
      <c r="C1593" s="90"/>
    </row>
    <row r="1594" spans="2:3" ht="12" customHeight="1">
      <c r="B1594" s="94"/>
      <c r="C1594" s="54"/>
    </row>
    <row r="1595" spans="2:3" ht="12" customHeight="1">
      <c r="B1595" s="94"/>
      <c r="C1595" s="54"/>
    </row>
    <row r="1596" spans="2:3" ht="12" customHeight="1">
      <c r="B1596" s="94"/>
      <c r="C1596" s="54"/>
    </row>
    <row r="1597" ht="12" customHeight="1">
      <c r="C1597" s="99"/>
    </row>
    <row r="1598" spans="2:3" ht="12" customHeight="1">
      <c r="B1598" s="91"/>
      <c r="C1598" s="92"/>
    </row>
    <row r="1599" spans="2:3" ht="12" customHeight="1">
      <c r="B1599" s="87"/>
      <c r="C1599" s="90"/>
    </row>
    <row r="1600" spans="2:3" ht="12" customHeight="1">
      <c r="B1600" s="94"/>
      <c r="C1600" s="54"/>
    </row>
    <row r="1601" spans="2:3" ht="12" customHeight="1">
      <c r="B1601" s="94"/>
      <c r="C1601" s="54"/>
    </row>
    <row r="1602" spans="2:3" ht="12" customHeight="1">
      <c r="B1602" s="94"/>
      <c r="C1602" s="54"/>
    </row>
    <row r="1603" ht="12" customHeight="1">
      <c r="C1603" s="99"/>
    </row>
    <row r="1604" spans="2:3" ht="12" customHeight="1">
      <c r="B1604" s="91"/>
      <c r="C1604" s="100"/>
    </row>
    <row r="1605" spans="2:3" ht="12" customHeight="1">
      <c r="B1605" s="87"/>
      <c r="C1605" s="90"/>
    </row>
    <row r="1606" spans="2:3" ht="12" customHeight="1">
      <c r="B1606" s="94"/>
      <c r="C1606" s="54"/>
    </row>
    <row r="1607" spans="2:3" ht="12" customHeight="1">
      <c r="B1607" s="94"/>
      <c r="C1607" s="54"/>
    </row>
    <row r="1608" spans="2:3" ht="12" customHeight="1">
      <c r="B1608" s="94"/>
      <c r="C1608" s="54"/>
    </row>
    <row r="1609" ht="12" customHeight="1">
      <c r="C1609" s="90"/>
    </row>
    <row r="1610" spans="2:3" ht="12" customHeight="1">
      <c r="B1610" s="91"/>
      <c r="C1610" s="92"/>
    </row>
    <row r="1611" spans="2:3" ht="12" customHeight="1">
      <c r="B1611" s="87"/>
      <c r="C1611" s="90"/>
    </row>
    <row r="1612" spans="2:3" ht="12" customHeight="1">
      <c r="B1612" s="94"/>
      <c r="C1612" s="54"/>
    </row>
    <row r="1613" spans="2:3" ht="12" customHeight="1">
      <c r="B1613" s="94"/>
      <c r="C1613" s="54"/>
    </row>
    <row r="1614" spans="2:3" ht="12" customHeight="1">
      <c r="B1614" s="94"/>
      <c r="C1614" s="54"/>
    </row>
    <row r="1615" ht="12" customHeight="1">
      <c r="C1615" s="99"/>
    </row>
    <row r="1616" spans="2:3" ht="12" customHeight="1">
      <c r="B1616" s="91"/>
      <c r="C1616" s="92"/>
    </row>
    <row r="1617" spans="2:3" ht="12" customHeight="1">
      <c r="B1617" s="87"/>
      <c r="C1617" s="90"/>
    </row>
    <row r="1618" spans="2:3" ht="12" customHeight="1">
      <c r="B1618" s="94"/>
      <c r="C1618" s="54"/>
    </row>
    <row r="1619" spans="2:3" ht="12" customHeight="1">
      <c r="B1619" s="94"/>
      <c r="C1619" s="54"/>
    </row>
    <row r="1620" spans="2:3" ht="12" customHeight="1">
      <c r="B1620" s="94"/>
      <c r="C1620" s="54"/>
    </row>
    <row r="1621" ht="12" customHeight="1">
      <c r="C1621" s="99"/>
    </row>
    <row r="1622" spans="2:3" ht="12" customHeight="1">
      <c r="B1622" s="91"/>
      <c r="C1622" s="92"/>
    </row>
    <row r="1623" spans="2:3" ht="12" customHeight="1">
      <c r="B1623" s="87"/>
      <c r="C1623" s="90"/>
    </row>
    <row r="1624" spans="2:3" ht="12" customHeight="1">
      <c r="B1624" s="94"/>
      <c r="C1624" s="54"/>
    </row>
    <row r="1625" spans="2:3" ht="12" customHeight="1">
      <c r="B1625" s="94"/>
      <c r="C1625" s="54"/>
    </row>
    <row r="1626" spans="2:3" ht="12" customHeight="1">
      <c r="B1626" s="94"/>
      <c r="C1626" s="54"/>
    </row>
    <row r="1627" ht="12" customHeight="1">
      <c r="C1627" s="99"/>
    </row>
    <row r="1628" spans="2:3" ht="12" customHeight="1">
      <c r="B1628" s="91"/>
      <c r="C1628" s="92"/>
    </row>
    <row r="1629" spans="2:3" ht="12" customHeight="1">
      <c r="B1629" s="87"/>
      <c r="C1629" s="90"/>
    </row>
    <row r="1630" spans="2:3" ht="12" customHeight="1">
      <c r="B1630" s="94"/>
      <c r="C1630" s="54"/>
    </row>
    <row r="1631" spans="2:3" ht="12" customHeight="1">
      <c r="B1631" s="94"/>
      <c r="C1631" s="54"/>
    </row>
    <row r="1632" spans="2:3" ht="12" customHeight="1">
      <c r="B1632" s="94"/>
      <c r="C1632" s="54"/>
    </row>
    <row r="1633" ht="12" customHeight="1">
      <c r="C1633" s="90"/>
    </row>
    <row r="1634" spans="2:3" ht="12" customHeight="1">
      <c r="B1634" s="91"/>
      <c r="C1634" s="92"/>
    </row>
    <row r="1635" spans="2:3" ht="12" customHeight="1">
      <c r="B1635" s="87"/>
      <c r="C1635" s="90"/>
    </row>
    <row r="1636" spans="2:3" ht="12" customHeight="1">
      <c r="B1636" s="94"/>
      <c r="C1636" s="54"/>
    </row>
    <row r="1637" spans="2:3" ht="12" customHeight="1">
      <c r="B1637" s="94"/>
      <c r="C1637" s="54"/>
    </row>
    <row r="1638" spans="2:3" ht="12" customHeight="1">
      <c r="B1638" s="94"/>
      <c r="C1638" s="54"/>
    </row>
    <row r="1639" ht="12" customHeight="1">
      <c r="C1639" s="99"/>
    </row>
    <row r="1640" spans="2:3" ht="12" customHeight="1">
      <c r="B1640" s="91"/>
      <c r="C1640" s="92"/>
    </row>
    <row r="1641" spans="2:3" ht="12" customHeight="1">
      <c r="B1641" s="87"/>
      <c r="C1641" s="90"/>
    </row>
    <row r="1642" spans="2:3" ht="12" customHeight="1">
      <c r="B1642" s="94"/>
      <c r="C1642" s="54"/>
    </row>
    <row r="1643" spans="2:3" ht="12" customHeight="1">
      <c r="B1643" s="94"/>
      <c r="C1643" s="54"/>
    </row>
    <row r="1644" spans="2:3" ht="12" customHeight="1">
      <c r="B1644" s="94"/>
      <c r="C1644" s="54"/>
    </row>
    <row r="1645" ht="12" customHeight="1">
      <c r="C1645" s="90"/>
    </row>
    <row r="1646" spans="2:3" ht="12" customHeight="1">
      <c r="B1646" s="91"/>
      <c r="C1646" s="92"/>
    </row>
    <row r="1647" spans="2:3" ht="12" customHeight="1">
      <c r="B1647" s="87"/>
      <c r="C1647" s="90"/>
    </row>
    <row r="1648" spans="2:3" ht="12" customHeight="1">
      <c r="B1648" s="94"/>
      <c r="C1648" s="54"/>
    </row>
    <row r="1649" spans="2:3" ht="12" customHeight="1">
      <c r="B1649" s="94"/>
      <c r="C1649" s="54"/>
    </row>
    <row r="1650" spans="2:3" ht="12" customHeight="1">
      <c r="B1650" s="94"/>
      <c r="C1650" s="54"/>
    </row>
    <row r="1651" ht="12" customHeight="1">
      <c r="C1651" s="99"/>
    </row>
    <row r="1652" spans="2:3" ht="12" customHeight="1">
      <c r="B1652" s="91"/>
      <c r="C1652" s="92"/>
    </row>
    <row r="1653" spans="2:3" ht="12" customHeight="1">
      <c r="B1653" s="87"/>
      <c r="C1653" s="90"/>
    </row>
    <row r="1654" spans="2:3" ht="12" customHeight="1">
      <c r="B1654" s="94"/>
      <c r="C1654" s="54"/>
    </row>
    <row r="1655" spans="2:3" ht="12" customHeight="1">
      <c r="B1655" s="94"/>
      <c r="C1655" s="54"/>
    </row>
    <row r="1656" spans="2:3" ht="12" customHeight="1">
      <c r="B1656" s="94"/>
      <c r="C1656" s="54"/>
    </row>
    <row r="1657" ht="12" customHeight="1">
      <c r="C1657" s="90"/>
    </row>
    <row r="1658" spans="2:3" ht="12" customHeight="1">
      <c r="B1658" s="91"/>
      <c r="C1658" s="92"/>
    </row>
    <row r="1659" spans="2:3" ht="12" customHeight="1">
      <c r="B1659" s="87"/>
      <c r="C1659" s="90"/>
    </row>
    <row r="1660" spans="2:3" ht="12" customHeight="1">
      <c r="B1660" s="94"/>
      <c r="C1660" s="54"/>
    </row>
    <row r="1661" spans="2:3" ht="12" customHeight="1">
      <c r="B1661" s="94"/>
      <c r="C1661" s="54"/>
    </row>
    <row r="1662" spans="2:3" ht="12" customHeight="1">
      <c r="B1662" s="94"/>
      <c r="C1662" s="54"/>
    </row>
    <row r="1663" ht="12" customHeight="1">
      <c r="C1663" s="99"/>
    </row>
    <row r="1664" spans="2:3" ht="12" customHeight="1">
      <c r="B1664" s="91"/>
      <c r="C1664" s="92"/>
    </row>
    <row r="1665" spans="2:3" ht="12" customHeight="1">
      <c r="B1665" s="87"/>
      <c r="C1665" s="90"/>
    </row>
    <row r="1666" spans="2:3" ht="12" customHeight="1">
      <c r="B1666" s="94"/>
      <c r="C1666" s="54"/>
    </row>
    <row r="1667" spans="2:3" ht="12" customHeight="1">
      <c r="B1667" s="94"/>
      <c r="C1667" s="54"/>
    </row>
    <row r="1668" spans="2:3" ht="12" customHeight="1">
      <c r="B1668" s="94"/>
      <c r="C1668" s="54"/>
    </row>
    <row r="1669" ht="12" customHeight="1">
      <c r="C1669" s="99"/>
    </row>
    <row r="1670" spans="2:3" ht="12" customHeight="1">
      <c r="B1670" s="91"/>
      <c r="C1670" s="92"/>
    </row>
    <row r="1671" spans="2:3" ht="12" customHeight="1">
      <c r="B1671" s="87"/>
      <c r="C1671" s="90"/>
    </row>
    <row r="1672" spans="2:3" ht="12" customHeight="1">
      <c r="B1672" s="94"/>
      <c r="C1672" s="54"/>
    </row>
    <row r="1673" spans="2:3" ht="12" customHeight="1">
      <c r="B1673" s="94"/>
      <c r="C1673" s="54"/>
    </row>
    <row r="1674" spans="2:3" ht="12" customHeight="1">
      <c r="B1674" s="94"/>
      <c r="C1674" s="54"/>
    </row>
    <row r="1675" ht="12" customHeight="1">
      <c r="C1675" s="90"/>
    </row>
    <row r="1676" spans="2:3" ht="12" customHeight="1">
      <c r="B1676" s="91"/>
      <c r="C1676" s="92"/>
    </row>
    <row r="1677" spans="2:3" ht="12" customHeight="1">
      <c r="B1677" s="87"/>
      <c r="C1677" s="90"/>
    </row>
    <row r="1678" spans="2:3" ht="12" customHeight="1">
      <c r="B1678" s="94"/>
      <c r="C1678" s="54"/>
    </row>
    <row r="1679" spans="2:3" ht="12" customHeight="1">
      <c r="B1679" s="94"/>
      <c r="C1679" s="54"/>
    </row>
    <row r="1680" spans="2:3" ht="12" customHeight="1">
      <c r="B1680" s="94"/>
      <c r="C1680" s="54"/>
    </row>
    <row r="1681" ht="12" customHeight="1">
      <c r="C1681" s="99"/>
    </row>
    <row r="1682" spans="2:3" ht="12" customHeight="1">
      <c r="B1682" s="91"/>
      <c r="C1682" s="92"/>
    </row>
    <row r="1683" spans="2:3" ht="12" customHeight="1">
      <c r="B1683" s="87"/>
      <c r="C1683" s="90"/>
    </row>
    <row r="1684" spans="2:3" ht="12" customHeight="1">
      <c r="B1684" s="94"/>
      <c r="C1684" s="54"/>
    </row>
    <row r="1685" spans="2:3" ht="12" customHeight="1">
      <c r="B1685" s="94"/>
      <c r="C1685" s="54"/>
    </row>
    <row r="1686" spans="2:3" ht="12" customHeight="1">
      <c r="B1686" s="94"/>
      <c r="C1686" s="54"/>
    </row>
    <row r="1687" ht="12" customHeight="1">
      <c r="C1687" s="99"/>
    </row>
    <row r="1688" spans="2:3" ht="12" customHeight="1">
      <c r="B1688" s="91"/>
      <c r="C1688" s="92"/>
    </row>
    <row r="1689" spans="2:3" ht="12" customHeight="1">
      <c r="B1689" s="87"/>
      <c r="C1689" s="90"/>
    </row>
    <row r="1690" spans="2:3" ht="12" customHeight="1">
      <c r="B1690" s="94"/>
      <c r="C1690" s="54"/>
    </row>
    <row r="1691" spans="2:3" ht="12" customHeight="1">
      <c r="B1691" s="94"/>
      <c r="C1691" s="54"/>
    </row>
    <row r="1692" spans="2:3" ht="12" customHeight="1">
      <c r="B1692" s="94"/>
      <c r="C1692" s="54"/>
    </row>
    <row r="1693" ht="12" customHeight="1">
      <c r="C1693" s="99"/>
    </row>
    <row r="1694" spans="2:3" ht="12" customHeight="1">
      <c r="B1694" s="91"/>
      <c r="C1694" s="100"/>
    </row>
    <row r="1695" spans="2:3" ht="12" customHeight="1">
      <c r="B1695" s="87"/>
      <c r="C1695" s="90"/>
    </row>
    <row r="1696" spans="2:3" ht="12" customHeight="1">
      <c r="B1696" s="94"/>
      <c r="C1696" s="54"/>
    </row>
    <row r="1697" spans="2:3" ht="12" customHeight="1">
      <c r="B1697" s="94"/>
      <c r="C1697" s="54"/>
    </row>
    <row r="1698" spans="2:3" ht="12" customHeight="1">
      <c r="B1698" s="94"/>
      <c r="C1698" s="54"/>
    </row>
    <row r="1699" ht="12" customHeight="1">
      <c r="C1699" s="90"/>
    </row>
    <row r="1700" spans="2:3" ht="12" customHeight="1">
      <c r="B1700" s="91"/>
      <c r="C1700" s="92"/>
    </row>
    <row r="1701" spans="2:3" ht="12" customHeight="1">
      <c r="B1701" s="87"/>
      <c r="C1701" s="90"/>
    </row>
    <row r="1702" spans="2:3" ht="12" customHeight="1">
      <c r="B1702" s="94"/>
      <c r="C1702" s="54"/>
    </row>
    <row r="1703" spans="2:3" ht="12" customHeight="1">
      <c r="B1703" s="94"/>
      <c r="C1703" s="54"/>
    </row>
    <row r="1704" spans="2:3" ht="12" customHeight="1">
      <c r="B1704" s="94"/>
      <c r="C1704" s="54"/>
    </row>
    <row r="1705" ht="12" customHeight="1">
      <c r="C1705" s="99"/>
    </row>
    <row r="1706" spans="2:3" ht="12" customHeight="1">
      <c r="B1706" s="91"/>
      <c r="C1706" s="92"/>
    </row>
    <row r="1707" spans="2:3" ht="12" customHeight="1">
      <c r="B1707" s="87"/>
      <c r="C1707" s="90"/>
    </row>
    <row r="1708" spans="2:3" ht="12" customHeight="1">
      <c r="B1708" s="94"/>
      <c r="C1708" s="54"/>
    </row>
    <row r="1709" spans="2:3" ht="12" customHeight="1">
      <c r="B1709" s="94"/>
      <c r="C1709" s="54"/>
    </row>
    <row r="1710" spans="2:3" ht="12" customHeight="1">
      <c r="B1710" s="94"/>
      <c r="C1710" s="54"/>
    </row>
    <row r="1711" ht="12" customHeight="1">
      <c r="C1711" s="99"/>
    </row>
    <row r="1712" spans="2:3" ht="12" customHeight="1">
      <c r="B1712" s="91"/>
      <c r="C1712" s="92"/>
    </row>
    <row r="1713" spans="2:3" ht="12" customHeight="1">
      <c r="B1713" s="87"/>
      <c r="C1713" s="90"/>
    </row>
    <row r="1714" spans="2:3" ht="12" customHeight="1">
      <c r="B1714" s="94"/>
      <c r="C1714" s="54"/>
    </row>
    <row r="1715" spans="2:3" ht="12" customHeight="1">
      <c r="B1715" s="94"/>
      <c r="C1715" s="54"/>
    </row>
    <row r="1716" spans="2:3" ht="12" customHeight="1">
      <c r="B1716" s="94"/>
      <c r="C1716" s="54"/>
    </row>
    <row r="1717" ht="12" customHeight="1">
      <c r="C1717" s="99"/>
    </row>
    <row r="1718" spans="2:3" ht="12" customHeight="1">
      <c r="B1718" s="91"/>
      <c r="C1718" s="92"/>
    </row>
    <row r="1719" spans="2:3" ht="12" customHeight="1">
      <c r="B1719" s="87"/>
      <c r="C1719" s="90"/>
    </row>
    <row r="1720" spans="2:3" ht="12" customHeight="1">
      <c r="B1720" s="94"/>
      <c r="C1720" s="54"/>
    </row>
    <row r="1721" spans="2:3" ht="12" customHeight="1">
      <c r="B1721" s="94"/>
      <c r="C1721" s="54"/>
    </row>
    <row r="1722" spans="2:3" ht="12" customHeight="1">
      <c r="B1722" s="94"/>
      <c r="C1722" s="54"/>
    </row>
    <row r="1723" ht="12" customHeight="1">
      <c r="C1723" s="90"/>
    </row>
    <row r="1724" spans="2:3" ht="12" customHeight="1">
      <c r="B1724" s="91"/>
      <c r="C1724" s="92"/>
    </row>
    <row r="1725" spans="2:3" ht="12" customHeight="1">
      <c r="B1725" s="87"/>
      <c r="C1725" s="90"/>
    </row>
    <row r="1726" spans="2:3" ht="12" customHeight="1">
      <c r="B1726" s="94"/>
      <c r="C1726" s="54"/>
    </row>
    <row r="1727" spans="2:3" ht="12" customHeight="1">
      <c r="B1727" s="94"/>
      <c r="C1727" s="54"/>
    </row>
    <row r="1728" spans="2:3" ht="12" customHeight="1">
      <c r="B1728" s="94"/>
      <c r="C1728" s="54"/>
    </row>
    <row r="1729" ht="12" customHeight="1">
      <c r="C1729" s="99"/>
    </row>
    <row r="1730" spans="2:3" ht="12" customHeight="1">
      <c r="B1730" s="91"/>
      <c r="C1730" s="92"/>
    </row>
    <row r="1731" spans="2:3" ht="12" customHeight="1">
      <c r="B1731" s="87"/>
      <c r="C1731" s="90"/>
    </row>
    <row r="1732" spans="2:3" ht="12" customHeight="1">
      <c r="B1732" s="94"/>
      <c r="C1732" s="54"/>
    </row>
    <row r="1733" spans="2:3" ht="12" customHeight="1">
      <c r="B1733" s="94"/>
      <c r="C1733" s="54"/>
    </row>
    <row r="1734" spans="2:3" ht="12" customHeight="1">
      <c r="B1734" s="94"/>
      <c r="C1734" s="54"/>
    </row>
    <row r="1735" ht="12" customHeight="1">
      <c r="C1735" s="90"/>
    </row>
    <row r="1736" spans="2:3" ht="12" customHeight="1">
      <c r="B1736" s="91"/>
      <c r="C1736" s="92"/>
    </row>
    <row r="1737" spans="2:3" ht="12" customHeight="1">
      <c r="B1737" s="87"/>
      <c r="C1737" s="90"/>
    </row>
    <row r="1738" spans="2:3" ht="12" customHeight="1">
      <c r="B1738" s="94"/>
      <c r="C1738" s="54"/>
    </row>
    <row r="1739" spans="2:3" ht="12" customHeight="1">
      <c r="B1739" s="94"/>
      <c r="C1739" s="54"/>
    </row>
    <row r="1740" spans="2:3" ht="12" customHeight="1">
      <c r="B1740" s="94"/>
      <c r="C1740" s="54"/>
    </row>
    <row r="1741" ht="12" customHeight="1">
      <c r="C1741" s="99"/>
    </row>
    <row r="1742" spans="2:3" ht="12" customHeight="1">
      <c r="B1742" s="91"/>
      <c r="C1742" s="92"/>
    </row>
    <row r="1743" spans="2:3" ht="12" customHeight="1">
      <c r="B1743" s="87"/>
      <c r="C1743" s="90"/>
    </row>
    <row r="1744" spans="2:3" ht="12" customHeight="1">
      <c r="B1744" s="94"/>
      <c r="C1744" s="54"/>
    </row>
    <row r="1745" spans="2:3" ht="12" customHeight="1">
      <c r="B1745" s="94"/>
      <c r="C1745" s="54"/>
    </row>
    <row r="1746" spans="2:3" ht="12" customHeight="1">
      <c r="B1746" s="94"/>
      <c r="C1746" s="54"/>
    </row>
    <row r="1747" ht="12" customHeight="1">
      <c r="C1747" s="90"/>
    </row>
    <row r="1748" spans="2:3" ht="12" customHeight="1">
      <c r="B1748" s="91"/>
      <c r="C1748" s="92"/>
    </row>
    <row r="1749" spans="2:3" ht="12" customHeight="1">
      <c r="B1749" s="87"/>
      <c r="C1749" s="90"/>
    </row>
    <row r="1750" spans="2:3" ht="12" customHeight="1">
      <c r="B1750" s="94"/>
      <c r="C1750" s="54"/>
    </row>
    <row r="1751" spans="2:3" ht="12" customHeight="1">
      <c r="B1751" s="94"/>
      <c r="C1751" s="54"/>
    </row>
    <row r="1752" spans="2:3" ht="12" customHeight="1">
      <c r="B1752" s="94"/>
      <c r="C1752" s="54"/>
    </row>
    <row r="1753" ht="12" customHeight="1">
      <c r="C1753" s="99"/>
    </row>
    <row r="1754" spans="2:3" ht="12" customHeight="1">
      <c r="B1754" s="91"/>
      <c r="C1754" s="92"/>
    </row>
    <row r="1755" spans="2:3" ht="12" customHeight="1">
      <c r="B1755" s="87"/>
      <c r="C1755" s="90"/>
    </row>
    <row r="1756" spans="2:3" ht="12" customHeight="1">
      <c r="B1756" s="94"/>
      <c r="C1756" s="54"/>
    </row>
    <row r="1757" spans="2:3" ht="12" customHeight="1">
      <c r="B1757" s="94"/>
      <c r="C1757" s="54"/>
    </row>
    <row r="1758" spans="2:3" ht="12" customHeight="1">
      <c r="B1758" s="94"/>
      <c r="C1758" s="54"/>
    </row>
    <row r="1759" ht="12" customHeight="1">
      <c r="C1759" s="99"/>
    </row>
    <row r="1760" spans="2:3" ht="12" customHeight="1">
      <c r="B1760" s="91"/>
      <c r="C1760" s="92"/>
    </row>
    <row r="1761" spans="2:3" ht="12" customHeight="1">
      <c r="B1761" s="87"/>
      <c r="C1761" s="90"/>
    </row>
    <row r="1762" spans="2:3" ht="12" customHeight="1">
      <c r="B1762" s="94"/>
      <c r="C1762" s="54"/>
    </row>
    <row r="1763" spans="2:3" ht="12" customHeight="1">
      <c r="B1763" s="94"/>
      <c r="C1763" s="54"/>
    </row>
    <row r="1764" spans="2:3" ht="12" customHeight="1">
      <c r="B1764" s="94"/>
      <c r="C1764" s="54"/>
    </row>
    <row r="1765" spans="2:3" ht="12" customHeight="1">
      <c r="B1765" s="105"/>
      <c r="C1765" s="90"/>
    </row>
    <row r="1766" spans="2:3" ht="12" customHeight="1">
      <c r="B1766" s="106"/>
      <c r="C1766" s="92"/>
    </row>
    <row r="1767" spans="2:3" ht="12" customHeight="1">
      <c r="B1767" s="87"/>
      <c r="C1767" s="90"/>
    </row>
    <row r="1768" spans="2:3" ht="12" customHeight="1">
      <c r="B1768" s="94"/>
      <c r="C1768" s="54"/>
    </row>
    <row r="1769" spans="2:3" ht="12" customHeight="1">
      <c r="B1769" s="94"/>
      <c r="C1769" s="54"/>
    </row>
    <row r="1770" spans="2:3" ht="12" customHeight="1">
      <c r="B1770" s="94"/>
      <c r="C1770" s="54"/>
    </row>
    <row r="1771" spans="2:3" ht="12" customHeight="1">
      <c r="B1771" s="105"/>
      <c r="C1771" s="107"/>
    </row>
    <row r="1772" spans="2:3" ht="12" customHeight="1">
      <c r="B1772" s="106"/>
      <c r="C1772" s="92"/>
    </row>
    <row r="1773" spans="2:3" ht="12" customHeight="1">
      <c r="B1773" s="87"/>
      <c r="C1773" s="90"/>
    </row>
    <row r="1774" spans="2:3" ht="12" customHeight="1">
      <c r="B1774" s="94"/>
      <c r="C1774" s="54"/>
    </row>
    <row r="1775" spans="2:3" ht="12" customHeight="1">
      <c r="B1775" s="94"/>
      <c r="C1775" s="54"/>
    </row>
    <row r="1776" spans="2:3" ht="12" customHeight="1">
      <c r="B1776" s="94"/>
      <c r="C1776" s="54"/>
    </row>
    <row r="1777" spans="2:3" ht="12" customHeight="1">
      <c r="B1777" s="105"/>
      <c r="C1777" s="107"/>
    </row>
    <row r="1778" spans="2:3" ht="12" customHeight="1">
      <c r="B1778" s="106"/>
      <c r="C1778" s="92"/>
    </row>
    <row r="1779" spans="2:3" ht="12" customHeight="1">
      <c r="B1779" s="87"/>
      <c r="C1779" s="90"/>
    </row>
    <row r="1780" spans="2:3" ht="12" customHeight="1">
      <c r="B1780" s="94"/>
      <c r="C1780" s="54"/>
    </row>
    <row r="1781" spans="2:3" ht="12" customHeight="1">
      <c r="B1781" s="94"/>
      <c r="C1781" s="54"/>
    </row>
    <row r="1782" spans="2:3" ht="12" customHeight="1">
      <c r="B1782" s="94"/>
      <c r="C1782" s="54"/>
    </row>
    <row r="1783" ht="12" customHeight="1">
      <c r="C1783" s="99"/>
    </row>
    <row r="1784" spans="2:3" ht="12" customHeight="1">
      <c r="B1784" s="106"/>
      <c r="C1784" s="100"/>
    </row>
    <row r="1785" spans="2:3" ht="12" customHeight="1">
      <c r="B1785" s="87"/>
      <c r="C1785" s="90"/>
    </row>
    <row r="1786" spans="2:3" ht="12" customHeight="1">
      <c r="B1786" s="94"/>
      <c r="C1786" s="54"/>
    </row>
    <row r="1787" spans="2:3" ht="12" customHeight="1">
      <c r="B1787" s="94"/>
      <c r="C1787" s="54"/>
    </row>
    <row r="1788" spans="2:3" ht="12" customHeight="1">
      <c r="B1788" s="94"/>
      <c r="C1788" s="54"/>
    </row>
    <row r="1789" ht="12" customHeight="1">
      <c r="C1789" s="90"/>
    </row>
    <row r="1790" spans="2:3" ht="12" customHeight="1">
      <c r="B1790" s="106"/>
      <c r="C1790" s="92"/>
    </row>
    <row r="1791" spans="2:3" ht="12" customHeight="1">
      <c r="B1791" s="87"/>
      <c r="C1791" s="90"/>
    </row>
    <row r="1792" spans="2:3" ht="12" customHeight="1">
      <c r="B1792" s="94"/>
      <c r="C1792" s="54"/>
    </row>
    <row r="1793" spans="2:3" ht="12" customHeight="1">
      <c r="B1793" s="94"/>
      <c r="C1793" s="54"/>
    </row>
    <row r="1794" spans="2:3" ht="12" customHeight="1">
      <c r="B1794" s="94"/>
      <c r="C1794" s="54"/>
    </row>
    <row r="1795" ht="12" customHeight="1">
      <c r="C1795" s="99"/>
    </row>
    <row r="1796" spans="2:3" ht="12" customHeight="1">
      <c r="B1796" s="106"/>
      <c r="C1796" s="108"/>
    </row>
    <row r="1797" spans="2:3" ht="12" customHeight="1">
      <c r="B1797" s="87"/>
      <c r="C1797" s="90"/>
    </row>
    <row r="1798" spans="2:3" ht="12" customHeight="1">
      <c r="B1798" s="94"/>
      <c r="C1798" s="54"/>
    </row>
    <row r="1799" spans="2:3" ht="12" customHeight="1">
      <c r="B1799" s="94"/>
      <c r="C1799" s="54"/>
    </row>
    <row r="1800" spans="2:3" ht="12" customHeight="1">
      <c r="B1800" s="94"/>
      <c r="C1800" s="54"/>
    </row>
    <row r="1801" ht="12" customHeight="1">
      <c r="C1801" s="99"/>
    </row>
    <row r="1802" spans="2:3" ht="12" customHeight="1">
      <c r="B1802" s="106"/>
      <c r="C1802" s="92"/>
    </row>
    <row r="1803" spans="2:3" ht="12" customHeight="1">
      <c r="B1803" s="87"/>
      <c r="C1803" s="90"/>
    </row>
    <row r="1804" spans="2:3" ht="12" customHeight="1">
      <c r="B1804" s="94"/>
      <c r="C1804" s="54"/>
    </row>
    <row r="1805" spans="2:3" ht="12" customHeight="1">
      <c r="B1805" s="94"/>
      <c r="C1805" s="54"/>
    </row>
    <row r="1806" spans="2:3" ht="12" customHeight="1">
      <c r="B1806" s="94"/>
      <c r="C1806" s="54"/>
    </row>
    <row r="1807" ht="12" customHeight="1">
      <c r="C1807" s="99"/>
    </row>
    <row r="1808" spans="2:3" ht="12" customHeight="1">
      <c r="B1808" s="106"/>
      <c r="C1808" s="92"/>
    </row>
    <row r="1809" spans="2:3" ht="12" customHeight="1">
      <c r="B1809" s="87"/>
      <c r="C1809" s="90"/>
    </row>
    <row r="1810" spans="2:3" ht="12" customHeight="1">
      <c r="B1810" s="94"/>
      <c r="C1810" s="54"/>
    </row>
    <row r="1811" spans="2:3" ht="12" customHeight="1">
      <c r="B1811" s="94"/>
      <c r="C1811" s="54"/>
    </row>
    <row r="1812" spans="2:3" ht="12" customHeight="1">
      <c r="B1812" s="94"/>
      <c r="C1812" s="54"/>
    </row>
    <row r="1813" ht="12" customHeight="1">
      <c r="C1813" s="90"/>
    </row>
    <row r="1814" spans="2:3" ht="12" customHeight="1">
      <c r="B1814" s="106"/>
      <c r="C1814" s="92"/>
    </row>
    <row r="1815" spans="2:3" ht="12" customHeight="1">
      <c r="B1815" s="87"/>
      <c r="C1815" s="90"/>
    </row>
    <row r="1816" spans="2:3" ht="12" customHeight="1">
      <c r="B1816" s="94"/>
      <c r="C1816" s="54"/>
    </row>
    <row r="1817" spans="2:3" ht="12" customHeight="1">
      <c r="B1817" s="94"/>
      <c r="C1817" s="54"/>
    </row>
    <row r="1818" spans="2:3" ht="12" customHeight="1">
      <c r="B1818" s="94"/>
      <c r="C1818" s="54"/>
    </row>
    <row r="1819" ht="12" customHeight="1">
      <c r="C1819" s="99"/>
    </row>
    <row r="1820" spans="2:3" ht="12" customHeight="1">
      <c r="B1820" s="106"/>
      <c r="C1820" s="92"/>
    </row>
    <row r="1821" spans="2:3" ht="12" customHeight="1">
      <c r="B1821" s="87"/>
      <c r="C1821" s="90"/>
    </row>
    <row r="1822" spans="2:3" ht="12" customHeight="1">
      <c r="B1822" s="94"/>
      <c r="C1822" s="54"/>
    </row>
    <row r="1823" spans="2:3" ht="12" customHeight="1">
      <c r="B1823" s="94"/>
      <c r="C1823" s="54"/>
    </row>
    <row r="1824" spans="2:3" ht="12" customHeight="1">
      <c r="B1824" s="94"/>
      <c r="C1824" s="54"/>
    </row>
    <row r="1825" ht="12" customHeight="1">
      <c r="C1825" s="99"/>
    </row>
    <row r="1826" spans="2:3" ht="12" customHeight="1">
      <c r="B1826" s="106"/>
      <c r="C1826" s="92"/>
    </row>
    <row r="1827" spans="2:3" ht="12" customHeight="1">
      <c r="B1827" s="87"/>
      <c r="C1827" s="90"/>
    </row>
    <row r="1828" spans="2:3" ht="12" customHeight="1">
      <c r="B1828" s="94"/>
      <c r="C1828" s="54"/>
    </row>
    <row r="1829" spans="2:3" ht="12" customHeight="1">
      <c r="B1829" s="94"/>
      <c r="C1829" s="54"/>
    </row>
    <row r="1830" spans="2:3" ht="12" customHeight="1">
      <c r="B1830" s="94"/>
      <c r="C1830" s="54"/>
    </row>
    <row r="1831" ht="12" customHeight="1">
      <c r="C1831" s="90"/>
    </row>
    <row r="1832" spans="2:3" ht="12" customHeight="1">
      <c r="B1832" s="91"/>
      <c r="C1832" s="92"/>
    </row>
    <row r="1833" spans="2:3" ht="12" customHeight="1">
      <c r="B1833" s="87"/>
      <c r="C1833" s="90"/>
    </row>
    <row r="1834" spans="2:3" ht="12" customHeight="1">
      <c r="B1834" s="94"/>
      <c r="C1834" s="54"/>
    </row>
    <row r="1835" spans="2:3" ht="12" customHeight="1">
      <c r="B1835" s="94"/>
      <c r="C1835" s="54"/>
    </row>
    <row r="1836" spans="2:3" ht="12" customHeight="1">
      <c r="B1836" s="94"/>
      <c r="C1836" s="54"/>
    </row>
    <row r="1837" ht="12" customHeight="1">
      <c r="C1837" s="99"/>
    </row>
    <row r="1838" spans="2:3" ht="12" customHeight="1">
      <c r="B1838" s="91"/>
      <c r="C1838" s="92"/>
    </row>
    <row r="1839" spans="2:3" ht="12" customHeight="1">
      <c r="B1839" s="87"/>
      <c r="C1839" s="90"/>
    </row>
    <row r="1840" spans="2:3" ht="12" customHeight="1">
      <c r="B1840" s="94"/>
      <c r="C1840" s="54"/>
    </row>
    <row r="1841" spans="2:3" ht="12" customHeight="1">
      <c r="B1841" s="94"/>
      <c r="C1841" s="54"/>
    </row>
    <row r="1842" spans="2:3" ht="12" customHeight="1">
      <c r="B1842" s="94"/>
      <c r="C1842" s="54"/>
    </row>
    <row r="1843" ht="12" customHeight="1">
      <c r="C1843" s="99"/>
    </row>
    <row r="1844" spans="2:3" ht="12" customHeight="1">
      <c r="B1844" s="91"/>
      <c r="C1844" s="92"/>
    </row>
    <row r="1845" spans="2:3" ht="12" customHeight="1">
      <c r="B1845" s="87"/>
      <c r="C1845" s="90"/>
    </row>
    <row r="1846" spans="2:3" ht="12" customHeight="1">
      <c r="B1846" s="94"/>
      <c r="C1846" s="54"/>
    </row>
    <row r="1847" spans="2:3" ht="12" customHeight="1">
      <c r="B1847" s="94"/>
      <c r="C1847" s="54"/>
    </row>
    <row r="1848" spans="2:3" ht="12" customHeight="1">
      <c r="B1848" s="94"/>
      <c r="C1848" s="54"/>
    </row>
    <row r="1849" ht="12" customHeight="1">
      <c r="C1849" s="99"/>
    </row>
    <row r="1850" spans="2:3" ht="12" customHeight="1">
      <c r="B1850" s="91"/>
      <c r="C1850" s="100"/>
    </row>
    <row r="1851" spans="2:3" ht="12" customHeight="1">
      <c r="B1851" s="87"/>
      <c r="C1851" s="90"/>
    </row>
    <row r="1852" spans="2:3" ht="12" customHeight="1">
      <c r="B1852" s="94"/>
      <c r="C1852" s="54"/>
    </row>
    <row r="1853" spans="2:3" ht="12" customHeight="1">
      <c r="B1853" s="94"/>
      <c r="C1853" s="54"/>
    </row>
    <row r="1854" spans="2:3" ht="12" customHeight="1">
      <c r="B1854" s="94"/>
      <c r="C1854" s="54"/>
    </row>
    <row r="1855" ht="12" customHeight="1">
      <c r="C1855" s="90"/>
    </row>
    <row r="1856" spans="2:3" ht="12" customHeight="1">
      <c r="B1856" s="91"/>
      <c r="C1856" s="92"/>
    </row>
    <row r="1857" spans="2:3" ht="12" customHeight="1">
      <c r="B1857" s="87"/>
      <c r="C1857" s="90"/>
    </row>
    <row r="1858" spans="2:3" ht="12" customHeight="1">
      <c r="B1858" s="94"/>
      <c r="C1858" s="54"/>
    </row>
    <row r="1859" spans="2:3" ht="12" customHeight="1">
      <c r="B1859" s="94"/>
      <c r="C1859" s="54"/>
    </row>
    <row r="1860" spans="2:3" ht="12" customHeight="1">
      <c r="B1860" s="94"/>
      <c r="C1860" s="54"/>
    </row>
    <row r="1861" ht="12" customHeight="1">
      <c r="C1861" s="99"/>
    </row>
    <row r="1862" spans="2:3" ht="12" customHeight="1">
      <c r="B1862" s="91"/>
      <c r="C1862" s="92"/>
    </row>
    <row r="1863" spans="2:3" ht="12" customHeight="1">
      <c r="B1863" s="87"/>
      <c r="C1863" s="90"/>
    </row>
    <row r="1864" spans="2:3" ht="12" customHeight="1">
      <c r="B1864" s="94"/>
      <c r="C1864" s="54"/>
    </row>
    <row r="1865" spans="2:3" ht="12" customHeight="1">
      <c r="B1865" s="94"/>
      <c r="C1865" s="54"/>
    </row>
    <row r="1866" spans="2:3" ht="12" customHeight="1">
      <c r="B1866" s="94"/>
      <c r="C1866" s="54"/>
    </row>
    <row r="1867" ht="12" customHeight="1">
      <c r="C1867" s="99"/>
    </row>
    <row r="1868" spans="2:3" ht="12" customHeight="1">
      <c r="B1868" s="91"/>
      <c r="C1868" s="92"/>
    </row>
    <row r="1869" spans="2:3" ht="12" customHeight="1">
      <c r="B1869" s="87"/>
      <c r="C1869" s="90"/>
    </row>
    <row r="1870" spans="2:3" ht="12" customHeight="1">
      <c r="B1870" s="94"/>
      <c r="C1870" s="54"/>
    </row>
    <row r="1871" spans="2:3" ht="12" customHeight="1">
      <c r="B1871" s="94"/>
      <c r="C1871" s="54"/>
    </row>
    <row r="1872" spans="2:3" ht="12" customHeight="1">
      <c r="B1872" s="94"/>
      <c r="C1872" s="54"/>
    </row>
    <row r="1873" ht="12" customHeight="1">
      <c r="C1873" s="99"/>
    </row>
    <row r="1874" spans="2:3" ht="12" customHeight="1">
      <c r="B1874" s="91"/>
      <c r="C1874" s="92"/>
    </row>
    <row r="1875" spans="2:3" ht="12" customHeight="1">
      <c r="B1875" s="87"/>
      <c r="C1875" s="90"/>
    </row>
    <row r="1876" spans="2:3" ht="12" customHeight="1">
      <c r="B1876" s="94"/>
      <c r="C1876" s="54"/>
    </row>
    <row r="1877" spans="2:3" ht="12" customHeight="1">
      <c r="B1877" s="94"/>
      <c r="C1877" s="54"/>
    </row>
    <row r="1878" spans="2:3" ht="12" customHeight="1">
      <c r="B1878" s="94"/>
      <c r="C1878" s="54"/>
    </row>
    <row r="1879" ht="12" customHeight="1">
      <c r="C1879" s="90"/>
    </row>
    <row r="1880" spans="2:3" ht="12" customHeight="1">
      <c r="B1880" s="106"/>
      <c r="C1880" s="92"/>
    </row>
    <row r="1881" spans="2:3" ht="12" customHeight="1">
      <c r="B1881" s="87"/>
      <c r="C1881" s="90"/>
    </row>
    <row r="1882" spans="2:3" ht="12" customHeight="1">
      <c r="B1882" s="94"/>
      <c r="C1882" s="54"/>
    </row>
    <row r="1883" spans="2:3" ht="12" customHeight="1">
      <c r="B1883" s="94"/>
      <c r="C1883" s="54"/>
    </row>
    <row r="1884" spans="2:3" ht="12" customHeight="1">
      <c r="B1884" s="94"/>
      <c r="C1884" s="54"/>
    </row>
    <row r="1885" ht="12" customHeight="1">
      <c r="C1885" s="99"/>
    </row>
    <row r="1886" spans="2:3" ht="12" customHeight="1">
      <c r="B1886" s="91"/>
      <c r="C1886" s="92"/>
    </row>
    <row r="1887" spans="2:3" ht="12" customHeight="1">
      <c r="B1887" s="87"/>
      <c r="C1887" s="90"/>
    </row>
    <row r="1888" spans="2:3" ht="12" customHeight="1">
      <c r="B1888" s="94"/>
      <c r="C1888" s="54"/>
    </row>
    <row r="1889" spans="2:3" ht="12" customHeight="1">
      <c r="B1889" s="94"/>
      <c r="C1889" s="54"/>
    </row>
    <row r="1890" spans="2:3" ht="12" customHeight="1">
      <c r="B1890" s="94"/>
      <c r="C1890" s="54"/>
    </row>
    <row r="1891" ht="12" customHeight="1">
      <c r="C1891" s="99"/>
    </row>
    <row r="1892" spans="2:3" ht="12" customHeight="1">
      <c r="B1892" s="91"/>
      <c r="C1892" s="92"/>
    </row>
    <row r="1893" spans="2:3" ht="12" customHeight="1">
      <c r="B1893" s="87"/>
      <c r="C1893" s="90"/>
    </row>
    <row r="1894" spans="2:3" ht="12" customHeight="1">
      <c r="B1894" s="94"/>
      <c r="C1894" s="54"/>
    </row>
    <row r="1895" spans="2:3" ht="12" customHeight="1">
      <c r="B1895" s="94"/>
      <c r="C1895" s="54"/>
    </row>
    <row r="1896" spans="2:3" ht="12" customHeight="1">
      <c r="B1896" s="94"/>
      <c r="C1896" s="54"/>
    </row>
    <row r="1897" ht="12" customHeight="1">
      <c r="C1897" s="90"/>
    </row>
    <row r="1898" spans="2:3" ht="12" customHeight="1">
      <c r="B1898" s="106"/>
      <c r="C1898" s="92"/>
    </row>
    <row r="1899" spans="2:3" ht="12" customHeight="1">
      <c r="B1899" s="87"/>
      <c r="C1899" s="90"/>
    </row>
    <row r="1900" spans="2:3" ht="12" customHeight="1">
      <c r="B1900" s="94"/>
      <c r="C1900" s="54"/>
    </row>
    <row r="1901" spans="2:3" ht="12" customHeight="1">
      <c r="B1901" s="94"/>
      <c r="C1901" s="54"/>
    </row>
    <row r="1902" spans="2:3" ht="12" customHeight="1">
      <c r="B1902" s="94"/>
      <c r="C1902" s="54"/>
    </row>
    <row r="1903" ht="12" customHeight="1">
      <c r="C1903" s="99"/>
    </row>
    <row r="1904" spans="2:3" ht="12" customHeight="1">
      <c r="B1904" s="106"/>
      <c r="C1904" s="92"/>
    </row>
    <row r="1905" spans="2:3" ht="12" customHeight="1">
      <c r="B1905" s="87"/>
      <c r="C1905" s="90"/>
    </row>
    <row r="1906" spans="2:3" ht="12" customHeight="1">
      <c r="B1906" s="94"/>
      <c r="C1906" s="54"/>
    </row>
    <row r="1907" spans="2:3" ht="12" customHeight="1">
      <c r="B1907" s="94"/>
      <c r="C1907" s="54"/>
    </row>
    <row r="1908" spans="2:3" ht="12" customHeight="1">
      <c r="B1908" s="94"/>
      <c r="C1908" s="54"/>
    </row>
    <row r="1909" ht="12" customHeight="1">
      <c r="C1909" s="99"/>
    </row>
    <row r="1910" spans="2:3" ht="12" customHeight="1">
      <c r="B1910" s="106"/>
      <c r="C1910" s="92"/>
    </row>
    <row r="1911" spans="2:3" ht="12" customHeight="1">
      <c r="B1911" s="87"/>
      <c r="C1911" s="90"/>
    </row>
    <row r="1912" spans="2:3" ht="12" customHeight="1">
      <c r="B1912" s="94"/>
      <c r="C1912" s="54"/>
    </row>
    <row r="1913" spans="2:3" ht="12" customHeight="1">
      <c r="B1913" s="94"/>
      <c r="C1913" s="54"/>
    </row>
    <row r="1914" spans="2:3" ht="12" customHeight="1">
      <c r="B1914" s="94"/>
      <c r="C1914" s="54"/>
    </row>
    <row r="1915" ht="12" customHeight="1">
      <c r="C1915" s="99"/>
    </row>
    <row r="1916" spans="2:3" ht="12" customHeight="1">
      <c r="B1916" s="106"/>
      <c r="C1916" s="100"/>
    </row>
    <row r="1917" spans="2:3" ht="12" customHeight="1">
      <c r="B1917" s="87"/>
      <c r="C1917" s="90"/>
    </row>
    <row r="1918" spans="2:3" ht="12" customHeight="1">
      <c r="B1918" s="94"/>
      <c r="C1918" s="54"/>
    </row>
    <row r="1919" spans="2:3" ht="12" customHeight="1">
      <c r="B1919" s="94"/>
      <c r="C1919" s="54"/>
    </row>
    <row r="1920" spans="2:3" ht="12" customHeight="1">
      <c r="B1920" s="94"/>
      <c r="C1920" s="54"/>
    </row>
    <row r="1921" ht="12" customHeight="1">
      <c r="C1921" s="90"/>
    </row>
    <row r="1922" spans="2:3" ht="12" customHeight="1">
      <c r="B1922" s="106"/>
      <c r="C1922" s="92"/>
    </row>
    <row r="1923" spans="2:3" ht="12" customHeight="1">
      <c r="B1923" s="87"/>
      <c r="C1923" s="90"/>
    </row>
    <row r="1924" spans="2:3" ht="12" customHeight="1">
      <c r="B1924" s="94"/>
      <c r="C1924" s="54"/>
    </row>
    <row r="1925" spans="2:3" ht="12" customHeight="1">
      <c r="B1925" s="94"/>
      <c r="C1925" s="54"/>
    </row>
    <row r="1926" spans="2:3" ht="12" customHeight="1">
      <c r="B1926" s="94"/>
      <c r="C1926" s="54"/>
    </row>
    <row r="1927" ht="12" customHeight="1">
      <c r="C1927" s="99"/>
    </row>
    <row r="1928" spans="2:3" ht="12" customHeight="1">
      <c r="B1928" s="106"/>
      <c r="C1928" s="108"/>
    </row>
    <row r="1929" spans="2:3" ht="12" customHeight="1">
      <c r="B1929" s="87"/>
      <c r="C1929" s="90"/>
    </row>
    <row r="1930" spans="2:3" ht="12" customHeight="1">
      <c r="B1930" s="94"/>
      <c r="C1930" s="54"/>
    </row>
    <row r="1931" spans="2:3" ht="12" customHeight="1">
      <c r="B1931" s="94"/>
      <c r="C1931" s="54"/>
    </row>
    <row r="1932" spans="2:3" ht="12" customHeight="1">
      <c r="B1932" s="94"/>
      <c r="C1932" s="54"/>
    </row>
    <row r="1933" ht="12" customHeight="1">
      <c r="C1933" s="99"/>
    </row>
    <row r="1934" spans="2:3" ht="12" customHeight="1">
      <c r="B1934" s="106"/>
      <c r="C1934" s="92"/>
    </row>
    <row r="1935" spans="2:3" ht="12" customHeight="1">
      <c r="B1935" s="87"/>
      <c r="C1935" s="90"/>
    </row>
    <row r="1936" spans="2:3" ht="12" customHeight="1">
      <c r="B1936" s="94"/>
      <c r="C1936" s="54"/>
    </row>
    <row r="1937" spans="2:3" ht="12" customHeight="1">
      <c r="B1937" s="94"/>
      <c r="C1937" s="54"/>
    </row>
    <row r="1938" spans="2:3" ht="12" customHeight="1">
      <c r="B1938" s="94"/>
      <c r="C1938" s="54"/>
    </row>
    <row r="1939" ht="12" customHeight="1">
      <c r="C1939" s="99"/>
    </row>
    <row r="1940" spans="2:3" ht="12" customHeight="1">
      <c r="B1940" s="106"/>
      <c r="C1940" s="92"/>
    </row>
    <row r="1941" spans="2:3" ht="12" customHeight="1">
      <c r="B1941" s="87"/>
      <c r="C1941" s="90"/>
    </row>
    <row r="1942" spans="2:3" ht="12" customHeight="1">
      <c r="B1942" s="94"/>
      <c r="C1942" s="54"/>
    </row>
    <row r="1943" spans="2:3" ht="12" customHeight="1">
      <c r="B1943" s="94"/>
      <c r="C1943" s="54"/>
    </row>
    <row r="1944" spans="2:3" ht="12" customHeight="1">
      <c r="B1944" s="94"/>
      <c r="C1944" s="54"/>
    </row>
    <row r="1945" ht="12" customHeight="1">
      <c r="C1945" s="90"/>
    </row>
    <row r="1946" spans="2:3" ht="12" customHeight="1">
      <c r="B1946" s="106"/>
      <c r="C1946" s="92"/>
    </row>
    <row r="1947" spans="2:3" ht="12" customHeight="1">
      <c r="B1947" s="87"/>
      <c r="C1947" s="90"/>
    </row>
    <row r="1948" spans="2:3" ht="12" customHeight="1">
      <c r="B1948" s="94"/>
      <c r="C1948" s="54"/>
    </row>
    <row r="1949" spans="2:3" ht="12" customHeight="1">
      <c r="B1949" s="94"/>
      <c r="C1949" s="54"/>
    </row>
    <row r="1950" spans="2:3" ht="12" customHeight="1">
      <c r="B1950" s="94"/>
      <c r="C1950" s="54"/>
    </row>
    <row r="1951" ht="12" customHeight="1">
      <c r="C1951" s="99"/>
    </row>
    <row r="1952" spans="2:3" ht="12" customHeight="1">
      <c r="B1952" s="106"/>
      <c r="C1952" s="92"/>
    </row>
    <row r="1953" spans="2:3" ht="12" customHeight="1">
      <c r="B1953" s="87"/>
      <c r="C1953" s="90"/>
    </row>
    <row r="1954" spans="2:3" ht="12" customHeight="1">
      <c r="B1954" s="94"/>
      <c r="C1954" s="54"/>
    </row>
    <row r="1955" spans="2:3" ht="12" customHeight="1">
      <c r="B1955" s="94"/>
      <c r="C1955" s="54"/>
    </row>
    <row r="1956" spans="2:3" ht="12" customHeight="1">
      <c r="B1956" s="94"/>
      <c r="C1956" s="54"/>
    </row>
    <row r="1957" ht="12" customHeight="1">
      <c r="C1957" s="99"/>
    </row>
    <row r="1958" spans="2:3" ht="12" customHeight="1">
      <c r="B1958" s="106"/>
      <c r="C1958" s="92"/>
    </row>
    <row r="1959" spans="2:3" ht="12" customHeight="1">
      <c r="B1959" s="87"/>
      <c r="C1959" s="90"/>
    </row>
    <row r="1960" spans="2:3" ht="12" customHeight="1">
      <c r="B1960" s="94"/>
      <c r="C1960" s="54"/>
    </row>
    <row r="1961" spans="2:3" ht="12" customHeight="1">
      <c r="B1961" s="87"/>
      <c r="C1961" s="90"/>
    </row>
    <row r="1962" spans="2:3" ht="12" customHeight="1">
      <c r="B1962" s="94"/>
      <c r="C1962" s="54"/>
    </row>
    <row r="1963" spans="2:3" ht="12" customHeight="1">
      <c r="B1963" s="87"/>
      <c r="C1963" s="90"/>
    </row>
    <row r="1964" spans="2:3" ht="12" customHeight="1">
      <c r="B1964" s="94"/>
      <c r="C1964" s="54"/>
    </row>
    <row r="1965" spans="2:3" ht="12" customHeight="1">
      <c r="B1965" s="87"/>
      <c r="C1965" s="90"/>
    </row>
    <row r="1966" spans="2:3" ht="12" customHeight="1">
      <c r="B1966" s="94"/>
      <c r="C1966" s="54"/>
    </row>
    <row r="1967" spans="2:3" ht="12" customHeight="1">
      <c r="B1967" s="87"/>
      <c r="C1967" s="90"/>
    </row>
    <row r="1968" spans="2:3" ht="12" customHeight="1">
      <c r="B1968" s="94"/>
      <c r="C1968" s="54"/>
    </row>
    <row r="1969" spans="2:3" ht="12" customHeight="1">
      <c r="B1969" s="87"/>
      <c r="C1969" s="90"/>
    </row>
    <row r="1970" spans="2:3" ht="12" customHeight="1">
      <c r="B1970" s="94"/>
      <c r="C1970" s="54"/>
    </row>
    <row r="1971" spans="2:3" ht="12" customHeight="1">
      <c r="B1971" s="87"/>
      <c r="C1971" s="90"/>
    </row>
    <row r="1972" spans="2:3" ht="12" customHeight="1">
      <c r="B1972" s="94"/>
      <c r="C1972" s="54"/>
    </row>
    <row r="1973" spans="2:3" ht="12" customHeight="1">
      <c r="B1973" s="87"/>
      <c r="C1973" s="90"/>
    </row>
    <row r="1974" spans="2:3" ht="12" customHeight="1">
      <c r="B1974" s="94"/>
      <c r="C1974" s="54"/>
    </row>
    <row r="1975" spans="2:3" ht="12" customHeight="1">
      <c r="B1975" s="87"/>
      <c r="C1975" s="90"/>
    </row>
    <row r="1976" spans="2:3" ht="12" customHeight="1">
      <c r="B1976" s="94"/>
      <c r="C1976" s="54"/>
    </row>
    <row r="1977" spans="2:3" ht="12" customHeight="1">
      <c r="B1977" s="87"/>
      <c r="C1977" s="90"/>
    </row>
    <row r="1978" spans="2:3" ht="12" customHeight="1">
      <c r="B1978" s="94"/>
      <c r="C1978" s="54"/>
    </row>
    <row r="1979" spans="2:3" ht="12" customHeight="1">
      <c r="B1979" s="87"/>
      <c r="C1979" s="90"/>
    </row>
    <row r="1980" spans="2:3" ht="12" customHeight="1">
      <c r="B1980" s="94"/>
      <c r="C1980" s="54"/>
    </row>
    <row r="1981" spans="2:3" ht="12" customHeight="1">
      <c r="B1981" s="87"/>
      <c r="C1981" s="90"/>
    </row>
    <row r="1982" spans="2:3" ht="12" customHeight="1">
      <c r="B1982" s="94"/>
      <c r="C1982" s="54"/>
    </row>
    <row r="1983" spans="2:3" ht="12" customHeight="1">
      <c r="B1983" s="87"/>
      <c r="C1983" s="90"/>
    </row>
    <row r="1984" spans="2:3" ht="12" customHeight="1">
      <c r="B1984" s="94"/>
      <c r="C1984" s="54"/>
    </row>
    <row r="1985" spans="2:3" ht="12" customHeight="1">
      <c r="B1985" s="87"/>
      <c r="C1985" s="90"/>
    </row>
    <row r="1986" spans="2:3" ht="12" customHeight="1">
      <c r="B1986" s="94"/>
      <c r="C1986" s="54"/>
    </row>
    <row r="1987" spans="2:3" ht="12" customHeight="1">
      <c r="B1987" s="87"/>
      <c r="C1987" s="90"/>
    </row>
    <row r="1988" spans="2:3" ht="12" customHeight="1">
      <c r="B1988" s="94"/>
      <c r="C1988" s="54"/>
    </row>
    <row r="1989" spans="2:3" ht="12" customHeight="1">
      <c r="B1989" s="87"/>
      <c r="C1989" s="90"/>
    </row>
    <row r="1990" spans="2:3" ht="12" customHeight="1">
      <c r="B1990" s="94"/>
      <c r="C1990" s="54"/>
    </row>
    <row r="1991" spans="2:3" ht="12" customHeight="1">
      <c r="B1991" s="87"/>
      <c r="C1991" s="90"/>
    </row>
    <row r="1992" spans="2:3" ht="12" customHeight="1">
      <c r="B1992" s="94"/>
      <c r="C1992" s="54"/>
    </row>
    <row r="1993" spans="2:3" ht="12" customHeight="1">
      <c r="B1993" s="87"/>
      <c r="C1993" s="90"/>
    </row>
    <row r="1994" spans="2:3" ht="12" customHeight="1">
      <c r="B1994" s="94"/>
      <c r="C1994" s="54"/>
    </row>
    <row r="1995" spans="2:3" ht="12" customHeight="1">
      <c r="B1995" s="87"/>
      <c r="C1995" s="90"/>
    </row>
    <row r="1996" spans="2:3" ht="12" customHeight="1">
      <c r="B1996" s="94"/>
      <c r="C1996" s="54"/>
    </row>
    <row r="1997" spans="2:3" ht="12" customHeight="1">
      <c r="B1997" s="87"/>
      <c r="C1997" s="90"/>
    </row>
    <row r="1998" spans="2:3" ht="12" customHeight="1">
      <c r="B1998" s="94"/>
      <c r="C1998" s="54"/>
    </row>
    <row r="1999" spans="2:3" ht="12" customHeight="1">
      <c r="B1999" s="87"/>
      <c r="C1999" s="90"/>
    </row>
    <row r="2000" spans="2:3" ht="12" customHeight="1">
      <c r="B2000" s="94"/>
      <c r="C2000" s="54"/>
    </row>
    <row r="2001" spans="2:3" ht="12" customHeight="1">
      <c r="B2001" s="87"/>
      <c r="C2001" s="90"/>
    </row>
    <row r="2002" spans="2:3" ht="12" customHeight="1">
      <c r="B2002" s="94"/>
      <c r="C2002" s="54"/>
    </row>
    <row r="2003" spans="2:3" ht="12" customHeight="1">
      <c r="B2003" s="87"/>
      <c r="C2003" s="90"/>
    </row>
    <row r="2004" spans="2:3" ht="12" customHeight="1">
      <c r="B2004" s="94"/>
      <c r="C2004" s="54"/>
    </row>
    <row r="2005" spans="2:3" ht="12" customHeight="1">
      <c r="B2005" s="87"/>
      <c r="C2005" s="90"/>
    </row>
    <row r="2006" spans="2:3" ht="12" customHeight="1">
      <c r="B2006" s="94"/>
      <c r="C2006" s="54"/>
    </row>
    <row r="2007" spans="2:3" ht="12" customHeight="1">
      <c r="B2007" s="87"/>
      <c r="C2007" s="90"/>
    </row>
    <row r="2008" spans="2:3" ht="12" customHeight="1">
      <c r="B2008" s="94"/>
      <c r="C2008" s="54"/>
    </row>
    <row r="2009" spans="2:3" ht="12" customHeight="1">
      <c r="B2009" s="87"/>
      <c r="C2009" s="90"/>
    </row>
    <row r="2010" spans="2:3" ht="12" customHeight="1">
      <c r="B2010" s="94"/>
      <c r="C2010" s="54"/>
    </row>
    <row r="2011" spans="2:3" ht="12" customHeight="1">
      <c r="B2011" s="87"/>
      <c r="C2011" s="90"/>
    </row>
    <row r="2012" spans="2:3" ht="12" customHeight="1">
      <c r="B2012" s="94"/>
      <c r="C2012" s="54"/>
    </row>
    <row r="2013" spans="2:3" ht="12" customHeight="1">
      <c r="B2013" s="87"/>
      <c r="C2013" s="90"/>
    </row>
    <row r="2014" spans="2:3" ht="12" customHeight="1">
      <c r="B2014" s="94"/>
      <c r="C2014" s="54"/>
    </row>
    <row r="2015" spans="2:3" ht="12" customHeight="1">
      <c r="B2015" s="87"/>
      <c r="C2015" s="90"/>
    </row>
    <row r="2016" spans="2:3" ht="12" customHeight="1">
      <c r="B2016" s="94"/>
      <c r="C2016" s="54"/>
    </row>
    <row r="2017" spans="2:3" ht="12" customHeight="1">
      <c r="B2017" s="87"/>
      <c r="C2017" s="90"/>
    </row>
    <row r="2018" spans="2:3" ht="12" customHeight="1">
      <c r="B2018" s="94"/>
      <c r="C2018" s="54"/>
    </row>
    <row r="2019" spans="2:3" ht="12" customHeight="1">
      <c r="B2019" s="87"/>
      <c r="C2019" s="90"/>
    </row>
    <row r="2020" spans="2:3" ht="12" customHeight="1">
      <c r="B2020" s="94"/>
      <c r="C2020" s="54"/>
    </row>
    <row r="2021" spans="2:3" ht="12" customHeight="1">
      <c r="B2021" s="87"/>
      <c r="C2021" s="90"/>
    </row>
    <row r="2022" spans="2:3" ht="12" customHeight="1">
      <c r="B2022" s="94"/>
      <c r="C2022" s="54"/>
    </row>
    <row r="2023" spans="2:3" ht="12" customHeight="1">
      <c r="B2023" s="87"/>
      <c r="C2023" s="90"/>
    </row>
    <row r="2024" spans="2:3" ht="12" customHeight="1">
      <c r="B2024" s="94"/>
      <c r="C2024" s="54"/>
    </row>
    <row r="2025" spans="2:3" ht="12" customHeight="1">
      <c r="B2025" s="87"/>
      <c r="C2025" s="90"/>
    </row>
    <row r="2026" spans="2:3" ht="12" customHeight="1">
      <c r="B2026" s="94"/>
      <c r="C2026" s="54"/>
    </row>
    <row r="2027" spans="2:3" ht="12" customHeight="1">
      <c r="B2027" s="87"/>
      <c r="C2027" s="90"/>
    </row>
    <row r="2028" spans="2:3" ht="12" customHeight="1">
      <c r="B2028" s="94"/>
      <c r="C2028" s="54"/>
    </row>
    <row r="2029" spans="2:3" ht="12" customHeight="1">
      <c r="B2029" s="87"/>
      <c r="C2029" s="90"/>
    </row>
    <row r="2030" spans="2:3" ht="12" customHeight="1">
      <c r="B2030" s="94"/>
      <c r="C2030" s="54"/>
    </row>
    <row r="2031" spans="2:3" ht="12" customHeight="1">
      <c r="B2031" s="87"/>
      <c r="C2031" s="90"/>
    </row>
    <row r="2032" spans="2:3" ht="12" customHeight="1">
      <c r="B2032" s="94"/>
      <c r="C2032" s="54"/>
    </row>
    <row r="2033" spans="2:3" ht="12" customHeight="1">
      <c r="B2033" s="87"/>
      <c r="C2033" s="90"/>
    </row>
    <row r="2034" spans="2:3" ht="12" customHeight="1">
      <c r="B2034" s="94"/>
      <c r="C2034" s="54"/>
    </row>
    <row r="2035" spans="2:3" ht="12" customHeight="1">
      <c r="B2035" s="87"/>
      <c r="C2035" s="90"/>
    </row>
    <row r="2036" spans="2:3" ht="12" customHeight="1">
      <c r="B2036" s="94"/>
      <c r="C2036" s="54"/>
    </row>
    <row r="2037" spans="2:3" ht="12" customHeight="1">
      <c r="B2037" s="87"/>
      <c r="C2037" s="90"/>
    </row>
    <row r="2038" spans="2:3" ht="12" customHeight="1">
      <c r="B2038" s="94"/>
      <c r="C2038" s="54"/>
    </row>
    <row r="2039" spans="2:3" ht="12" customHeight="1">
      <c r="B2039" s="87"/>
      <c r="C2039" s="90"/>
    </row>
    <row r="2040" spans="2:3" ht="12" customHeight="1">
      <c r="B2040" s="94"/>
      <c r="C2040" s="54"/>
    </row>
    <row r="2041" spans="2:3" ht="12" customHeight="1">
      <c r="B2041" s="87"/>
      <c r="C2041" s="90"/>
    </row>
    <row r="2042" spans="2:3" ht="12" customHeight="1">
      <c r="B2042" s="94"/>
      <c r="C2042" s="54"/>
    </row>
    <row r="2043" spans="2:3" ht="12" customHeight="1">
      <c r="B2043" s="87"/>
      <c r="C2043" s="90"/>
    </row>
    <row r="2044" spans="2:3" ht="12" customHeight="1">
      <c r="B2044" s="94"/>
      <c r="C2044" s="54"/>
    </row>
    <row r="2045" spans="2:3" ht="12" customHeight="1">
      <c r="B2045" s="87"/>
      <c r="C2045" s="90"/>
    </row>
    <row r="2046" spans="2:3" ht="12" customHeight="1">
      <c r="B2046" s="94"/>
      <c r="C2046" s="54"/>
    </row>
    <row r="2047" spans="2:3" ht="12" customHeight="1">
      <c r="B2047" s="87"/>
      <c r="C2047" s="90"/>
    </row>
    <row r="2048" spans="2:3" ht="12" customHeight="1">
      <c r="B2048" s="94"/>
      <c r="C2048" s="54"/>
    </row>
    <row r="2049" spans="2:3" ht="12" customHeight="1">
      <c r="B2049" s="87"/>
      <c r="C2049" s="90"/>
    </row>
    <row r="2050" spans="2:3" ht="12" customHeight="1">
      <c r="B2050" s="94"/>
      <c r="C2050" s="54"/>
    </row>
    <row r="2051" spans="2:3" ht="12" customHeight="1">
      <c r="B2051" s="87"/>
      <c r="C2051" s="90"/>
    </row>
    <row r="2052" spans="2:3" ht="12" customHeight="1">
      <c r="B2052" s="94"/>
      <c r="C2052" s="54"/>
    </row>
    <row r="2053" spans="2:3" ht="12" customHeight="1">
      <c r="B2053" s="87"/>
      <c r="C2053" s="90"/>
    </row>
    <row r="2054" spans="2:3" ht="12" customHeight="1">
      <c r="B2054" s="94"/>
      <c r="C2054" s="54"/>
    </row>
    <row r="2055" spans="2:3" ht="12" customHeight="1">
      <c r="B2055" s="87"/>
      <c r="C2055" s="90"/>
    </row>
    <row r="2056" spans="2:3" ht="12" customHeight="1">
      <c r="B2056" s="94"/>
      <c r="C2056" s="54"/>
    </row>
    <row r="2057" spans="2:3" ht="12" customHeight="1">
      <c r="B2057" s="87"/>
      <c r="C2057" s="90"/>
    </row>
    <row r="2058" spans="2:3" ht="12" customHeight="1">
      <c r="B2058" s="94"/>
      <c r="C2058" s="54"/>
    </row>
    <row r="2059" spans="2:3" ht="12" customHeight="1">
      <c r="B2059" s="87"/>
      <c r="C2059" s="90"/>
    </row>
    <row r="2060" spans="2:3" ht="12" customHeight="1">
      <c r="B2060" s="94"/>
      <c r="C2060" s="54"/>
    </row>
    <row r="2061" spans="2:3" ht="12" customHeight="1">
      <c r="B2061" s="87"/>
      <c r="C2061" s="90"/>
    </row>
    <row r="2062" spans="2:3" ht="12" customHeight="1">
      <c r="B2062" s="94"/>
      <c r="C2062" s="54"/>
    </row>
    <row r="2063" spans="2:3" ht="12" customHeight="1">
      <c r="B2063" s="87"/>
      <c r="C2063" s="90"/>
    </row>
    <row r="2064" spans="2:3" ht="12" customHeight="1">
      <c r="B2064" s="94"/>
      <c r="C2064" s="54"/>
    </row>
    <row r="2065" spans="2:3" ht="12" customHeight="1">
      <c r="B2065" s="87"/>
      <c r="C2065" s="90"/>
    </row>
    <row r="2066" spans="2:3" ht="12" customHeight="1">
      <c r="B2066" s="94"/>
      <c r="C2066" s="54"/>
    </row>
    <row r="2067" spans="2:3" ht="12" customHeight="1">
      <c r="B2067" s="87"/>
      <c r="C2067" s="90"/>
    </row>
    <row r="2068" spans="2:3" ht="12" customHeight="1">
      <c r="B2068" s="94"/>
      <c r="C2068" s="54"/>
    </row>
    <row r="2069" spans="2:3" ht="12" customHeight="1">
      <c r="B2069" s="87"/>
      <c r="C2069" s="90"/>
    </row>
    <row r="2070" spans="2:3" ht="12" customHeight="1">
      <c r="B2070" s="94"/>
      <c r="C2070" s="54"/>
    </row>
    <row r="2071" spans="2:3" ht="12" customHeight="1">
      <c r="B2071" s="87"/>
      <c r="C2071" s="90"/>
    </row>
    <row r="2072" spans="2:3" ht="12" customHeight="1">
      <c r="B2072" s="94"/>
      <c r="C2072" s="54"/>
    </row>
    <row r="2073" spans="2:3" ht="12" customHeight="1">
      <c r="B2073" s="87"/>
      <c r="C2073" s="90"/>
    </row>
    <row r="2074" spans="2:3" ht="12" customHeight="1">
      <c r="B2074" s="94"/>
      <c r="C2074" s="54"/>
    </row>
    <row r="2075" spans="2:3" ht="12" customHeight="1">
      <c r="B2075" s="87"/>
      <c r="C2075" s="90"/>
    </row>
    <row r="2076" spans="2:3" ht="12" customHeight="1">
      <c r="B2076" s="94"/>
      <c r="C2076" s="54"/>
    </row>
    <row r="2077" spans="2:3" ht="12" customHeight="1">
      <c r="B2077" s="87"/>
      <c r="C2077" s="90"/>
    </row>
    <row r="2078" spans="2:3" ht="12" customHeight="1">
      <c r="B2078" s="94"/>
      <c r="C2078" s="54"/>
    </row>
    <row r="2079" spans="2:3" ht="12" customHeight="1">
      <c r="B2079" s="87"/>
      <c r="C2079" s="90"/>
    </row>
    <row r="2080" spans="2:3" ht="12" customHeight="1">
      <c r="B2080" s="94"/>
      <c r="C2080" s="54"/>
    </row>
    <row r="2081" spans="2:3" ht="12" customHeight="1">
      <c r="B2081" s="87"/>
      <c r="C2081" s="90"/>
    </row>
    <row r="2082" spans="2:3" ht="12" customHeight="1">
      <c r="B2082" s="94"/>
      <c r="C2082" s="54"/>
    </row>
    <row r="2083" spans="2:3" ht="12" customHeight="1">
      <c r="B2083" s="87"/>
      <c r="C2083" s="90"/>
    </row>
    <row r="2084" spans="2:3" ht="12" customHeight="1">
      <c r="B2084" s="94"/>
      <c r="C2084" s="54"/>
    </row>
    <row r="2085" spans="2:3" ht="12" customHeight="1">
      <c r="B2085" s="87"/>
      <c r="C2085" s="92"/>
    </row>
    <row r="2086" spans="2:3" ht="12" customHeight="1">
      <c r="B2086" s="109"/>
      <c r="C2086" s="99"/>
    </row>
    <row r="2087" spans="2:3" ht="12" customHeight="1">
      <c r="B2087" s="110"/>
      <c r="C2087" s="54"/>
    </row>
    <row r="2088" spans="2:3" ht="12" customHeight="1">
      <c r="B2088" s="110"/>
      <c r="C2088" s="111"/>
    </row>
    <row r="2089" spans="2:3" ht="12" customHeight="1">
      <c r="B2089" s="109"/>
      <c r="C2089" s="54"/>
    </row>
    <row r="2090" spans="2:3" ht="12" customHeight="1">
      <c r="B2090" s="112"/>
      <c r="C2090" s="54"/>
    </row>
    <row r="2091" spans="2:3" ht="12" customHeight="1">
      <c r="B2091" s="113"/>
      <c r="C2091" s="99"/>
    </row>
    <row r="2092" spans="2:3" ht="12" customHeight="1">
      <c r="B2092" s="113"/>
      <c r="C2092" s="99"/>
    </row>
    <row r="2093" spans="2:3" ht="12" customHeight="1">
      <c r="B2093" s="113"/>
      <c r="C2093" s="99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H28"/>
  <sheetViews>
    <sheetView workbookViewId="0" topLeftCell="A1">
      <selection activeCell="B22" sqref="B22"/>
    </sheetView>
  </sheetViews>
  <sheetFormatPr defaultColWidth="9.33203125" defaultRowHeight="12.75"/>
  <cols>
    <col min="1" max="1" width="9.33203125" style="139" customWidth="1"/>
    <col min="2" max="2" width="18.83203125" style="139" bestFit="1" customWidth="1"/>
    <col min="3" max="3" width="8.83203125" style="139" bestFit="1" customWidth="1"/>
    <col min="4" max="4" width="12.5" style="139" bestFit="1" customWidth="1"/>
    <col min="5" max="5" width="11.66015625" style="139" bestFit="1" customWidth="1"/>
    <col min="6" max="6" width="11" style="139" bestFit="1" customWidth="1"/>
    <col min="7" max="7" width="8.33203125" style="139" bestFit="1" customWidth="1"/>
    <col min="8" max="8" width="7.16015625" style="139" bestFit="1" customWidth="1"/>
    <col min="9" max="9" width="10" style="139" bestFit="1" customWidth="1"/>
    <col min="10" max="16384" width="9.33203125" style="139" customWidth="1"/>
  </cols>
  <sheetData>
    <row r="2" s="140" customFormat="1" ht="11.25"/>
    <row r="3" s="140" customFormat="1" ht="11.25"/>
    <row r="4" spans="1:32" s="107" customFormat="1" ht="12" customHeight="1">
      <c r="A4" s="114"/>
      <c r="B4" s="60"/>
      <c r="C4" s="90"/>
      <c r="D4" s="115"/>
      <c r="E4" s="115"/>
      <c r="F4" s="116"/>
      <c r="G4" s="117"/>
      <c r="H4" s="117"/>
      <c r="I4" s="118"/>
      <c r="J4" s="118"/>
      <c r="K4" s="115"/>
      <c r="L4" s="116"/>
      <c r="M4" s="115"/>
      <c r="N4" s="116"/>
      <c r="O4" s="115"/>
      <c r="P4" s="118"/>
      <c r="Q4" s="118"/>
      <c r="R4" s="117"/>
      <c r="S4" s="118"/>
      <c r="T4" s="118"/>
      <c r="U4" s="114"/>
      <c r="V4" s="114"/>
      <c r="W4" s="115"/>
      <c r="X4" s="115"/>
      <c r="Y4" s="115"/>
      <c r="Z4" s="115"/>
      <c r="AA4" s="115"/>
      <c r="AB4" s="115"/>
      <c r="AC4" s="115"/>
      <c r="AD4" s="115"/>
      <c r="AE4" s="115"/>
      <c r="AF4" s="115"/>
    </row>
    <row r="5" spans="1:32" s="124" customFormat="1" ht="12" customHeight="1">
      <c r="A5" s="35"/>
      <c r="B5" s="119"/>
      <c r="C5" s="88"/>
      <c r="D5" s="120"/>
      <c r="E5" s="120"/>
      <c r="F5" s="121"/>
      <c r="G5" s="122"/>
      <c r="H5" s="122"/>
      <c r="I5" s="120"/>
      <c r="J5" s="120"/>
      <c r="K5" s="120"/>
      <c r="L5" s="121"/>
      <c r="M5" s="120"/>
      <c r="N5" s="121"/>
      <c r="O5" s="120"/>
      <c r="P5" s="123"/>
      <c r="Q5" s="123"/>
      <c r="R5" s="122"/>
      <c r="S5" s="123"/>
      <c r="T5" s="123"/>
      <c r="U5" s="35"/>
      <c r="V5" s="35"/>
      <c r="W5" s="120"/>
      <c r="X5" s="120"/>
      <c r="Y5" s="120"/>
      <c r="Z5" s="120"/>
      <c r="AA5" s="120"/>
      <c r="AB5" s="120"/>
      <c r="AC5" s="120"/>
      <c r="AD5" s="120"/>
      <c r="AE5" s="120"/>
      <c r="AF5" s="120"/>
    </row>
    <row r="6" spans="1:32" s="124" customFormat="1" ht="12" customHeight="1">
      <c r="A6" s="35"/>
      <c r="B6" s="125"/>
      <c r="C6" s="72"/>
      <c r="D6" s="120"/>
      <c r="E6" s="120"/>
      <c r="F6" s="121"/>
      <c r="G6" s="122"/>
      <c r="H6" s="122"/>
      <c r="I6" s="120"/>
      <c r="J6" s="120"/>
      <c r="K6" s="120"/>
      <c r="L6" s="121"/>
      <c r="M6" s="120"/>
      <c r="N6" s="121"/>
      <c r="O6" s="120"/>
      <c r="P6" s="123"/>
      <c r="Q6" s="123"/>
      <c r="R6" s="122"/>
      <c r="S6" s="123"/>
      <c r="T6" s="123"/>
      <c r="U6" s="35"/>
      <c r="V6" s="35"/>
      <c r="W6" s="120"/>
      <c r="X6" s="120"/>
      <c r="Y6" s="120"/>
      <c r="Z6" s="120"/>
      <c r="AA6" s="120"/>
      <c r="AB6" s="120"/>
      <c r="AC6" s="120"/>
      <c r="AD6" s="120"/>
      <c r="AE6" s="120"/>
      <c r="AF6" s="120"/>
    </row>
    <row r="7" spans="1:22" s="45" customFormat="1" ht="12" customHeight="1">
      <c r="A7" s="64"/>
      <c r="B7" s="89"/>
      <c r="C7" s="126"/>
      <c r="D7" s="128"/>
      <c r="E7" s="128"/>
      <c r="F7" s="90"/>
      <c r="G7" s="92"/>
      <c r="H7" s="92"/>
      <c r="I7" s="128"/>
      <c r="J7" s="44"/>
      <c r="K7" s="68"/>
      <c r="L7" s="41"/>
      <c r="O7" s="42"/>
      <c r="P7" s="46"/>
      <c r="Q7" s="47"/>
      <c r="R7" s="47"/>
      <c r="S7" s="46"/>
      <c r="T7" s="46"/>
      <c r="U7" s="64"/>
      <c r="V7" s="70"/>
    </row>
    <row r="8" spans="1:22" s="45" customFormat="1" ht="12" customHeight="1">
      <c r="A8" s="64"/>
      <c r="B8" s="89"/>
      <c r="C8" s="127"/>
      <c r="D8" s="128"/>
      <c r="E8" s="128"/>
      <c r="F8" s="90"/>
      <c r="G8" s="92"/>
      <c r="H8" s="92"/>
      <c r="I8" s="128"/>
      <c r="J8" s="44"/>
      <c r="K8" s="42"/>
      <c r="L8" s="41"/>
      <c r="O8" s="42"/>
      <c r="U8" s="64"/>
      <c r="V8" s="70"/>
    </row>
    <row r="9" spans="1:22" s="45" customFormat="1" ht="12" customHeight="1">
      <c r="A9" s="64"/>
      <c r="B9" s="89"/>
      <c r="C9" s="127"/>
      <c r="D9" s="128"/>
      <c r="E9" s="128"/>
      <c r="F9" s="90"/>
      <c r="G9" s="92"/>
      <c r="H9" s="92"/>
      <c r="I9" s="128"/>
      <c r="J9" s="44"/>
      <c r="K9" s="42"/>
      <c r="L9" s="41"/>
      <c r="O9" s="42"/>
      <c r="U9" s="64"/>
      <c r="V9" s="70"/>
    </row>
    <row r="10" spans="1:22" s="45" customFormat="1" ht="12" customHeight="1">
      <c r="A10" s="64"/>
      <c r="B10" s="89"/>
      <c r="C10" s="127"/>
      <c r="D10" s="128"/>
      <c r="E10" s="128"/>
      <c r="F10" s="90"/>
      <c r="G10" s="92"/>
      <c r="H10" s="92"/>
      <c r="I10" s="128"/>
      <c r="J10" s="44"/>
      <c r="K10" s="42"/>
      <c r="L10" s="41"/>
      <c r="O10" s="42"/>
      <c r="U10" s="64"/>
      <c r="V10" s="70"/>
    </row>
    <row r="11" spans="1:22" s="45" customFormat="1" ht="12" customHeight="1">
      <c r="A11" s="63"/>
      <c r="B11" s="89"/>
      <c r="C11" s="126"/>
      <c r="D11" s="128"/>
      <c r="E11" s="128"/>
      <c r="F11" s="90"/>
      <c r="G11" s="92"/>
      <c r="H11" s="92"/>
      <c r="I11" s="128"/>
      <c r="J11" s="44"/>
      <c r="K11" s="42"/>
      <c r="L11" s="41"/>
      <c r="O11" s="42"/>
      <c r="U11" s="63"/>
      <c r="V11" s="70"/>
    </row>
    <row r="12" spans="1:22" s="45" customFormat="1" ht="12" customHeight="1">
      <c r="A12" s="63"/>
      <c r="B12" s="89"/>
      <c r="C12" s="127"/>
      <c r="D12" s="128"/>
      <c r="E12" s="128"/>
      <c r="F12" s="90"/>
      <c r="G12" s="92"/>
      <c r="H12" s="92"/>
      <c r="I12" s="128"/>
      <c r="J12" s="44"/>
      <c r="K12" s="42"/>
      <c r="L12" s="41"/>
      <c r="O12" s="42"/>
      <c r="U12" s="63"/>
      <c r="V12" s="70"/>
    </row>
    <row r="13" spans="1:22" s="45" customFormat="1" ht="12" customHeight="1">
      <c r="A13" s="63"/>
      <c r="B13" s="89"/>
      <c r="C13" s="126"/>
      <c r="D13" s="128"/>
      <c r="E13" s="128"/>
      <c r="F13" s="90"/>
      <c r="G13" s="92"/>
      <c r="H13" s="92"/>
      <c r="I13" s="128"/>
      <c r="J13" s="44"/>
      <c r="K13" s="42"/>
      <c r="L13" s="41"/>
      <c r="O13" s="42"/>
      <c r="U13" s="63"/>
      <c r="V13" s="70"/>
    </row>
    <row r="14" spans="1:24" s="15" customFormat="1" ht="12" customHeight="1">
      <c r="A14" s="17"/>
      <c r="B14" s="89"/>
      <c r="C14" s="126"/>
      <c r="D14" s="133"/>
      <c r="E14" s="133"/>
      <c r="F14" s="134"/>
      <c r="G14" s="135"/>
      <c r="H14" s="135"/>
      <c r="I14" s="133"/>
      <c r="J14" s="19"/>
      <c r="K14" s="22"/>
      <c r="L14" s="22"/>
      <c r="M14" s="19"/>
      <c r="N14" s="18"/>
      <c r="O14" s="23"/>
      <c r="P14" s="23"/>
      <c r="Q14" s="19"/>
      <c r="R14" s="21"/>
      <c r="S14" s="24"/>
      <c r="T14" s="24"/>
      <c r="U14" s="17"/>
      <c r="V14" s="32"/>
      <c r="W14" s="17"/>
      <c r="X14" s="2"/>
    </row>
    <row r="15" spans="1:34" s="15" customFormat="1" ht="12" customHeight="1">
      <c r="A15" s="10"/>
      <c r="B15" s="89"/>
      <c r="C15" s="127"/>
      <c r="D15" s="133"/>
      <c r="E15" s="133"/>
      <c r="F15" s="134"/>
      <c r="G15" s="135"/>
      <c r="H15" s="135"/>
      <c r="I15" s="133"/>
      <c r="J15" s="19"/>
      <c r="K15" s="22"/>
      <c r="L15" s="22"/>
      <c r="M15" s="19"/>
      <c r="N15" s="18"/>
      <c r="O15" s="19"/>
      <c r="P15" s="18"/>
      <c r="Q15" s="25"/>
      <c r="R15" s="21"/>
      <c r="S15" s="24"/>
      <c r="T15" s="24"/>
      <c r="U15" s="10"/>
      <c r="V15" s="32"/>
      <c r="W15" s="10"/>
      <c r="X15" s="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s="15" customFormat="1" ht="12" customHeight="1">
      <c r="A16" s="7"/>
      <c r="B16" s="89"/>
      <c r="C16" s="127"/>
      <c r="D16" s="133"/>
      <c r="E16" s="136"/>
      <c r="F16" s="134"/>
      <c r="G16" s="135"/>
      <c r="H16" s="137"/>
      <c r="I16" s="133"/>
      <c r="J16" s="19"/>
      <c r="K16" s="22"/>
      <c r="L16" s="22"/>
      <c r="M16" s="19"/>
      <c r="N16" s="18"/>
      <c r="O16" s="19"/>
      <c r="P16" s="18"/>
      <c r="Q16" s="25"/>
      <c r="R16" s="21"/>
      <c r="S16" s="24"/>
      <c r="T16" s="24"/>
      <c r="U16" s="7"/>
      <c r="V16" s="32"/>
      <c r="W16" s="7"/>
      <c r="X16" s="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22" s="29" customFormat="1" ht="12" customHeight="1">
      <c r="A17" s="32"/>
      <c r="B17" s="89"/>
      <c r="C17" s="126"/>
      <c r="D17" s="136"/>
      <c r="E17" s="136"/>
      <c r="F17" s="138"/>
      <c r="G17" s="137"/>
      <c r="H17" s="137"/>
      <c r="I17" s="136"/>
      <c r="J17" s="26"/>
      <c r="K17" s="30"/>
      <c r="L17" s="30"/>
      <c r="P17" s="31"/>
      <c r="R17" s="30"/>
      <c r="U17" s="32"/>
      <c r="V17" s="32"/>
    </row>
    <row r="18" spans="2:9" s="15" customFormat="1" ht="12" customHeight="1">
      <c r="B18" s="89"/>
      <c r="C18" s="127"/>
      <c r="D18" s="136"/>
      <c r="E18" s="136"/>
      <c r="F18" s="138"/>
      <c r="G18" s="137"/>
      <c r="H18" s="137"/>
      <c r="I18" s="136"/>
    </row>
    <row r="19" spans="2:9" s="15" customFormat="1" ht="12" customHeight="1">
      <c r="B19" s="89"/>
      <c r="C19" s="127"/>
      <c r="D19" s="136"/>
      <c r="E19" s="136"/>
      <c r="F19" s="138"/>
      <c r="G19" s="137"/>
      <c r="H19" s="137"/>
      <c r="I19" s="136"/>
    </row>
    <row r="20" spans="2:9" s="15" customFormat="1" ht="12" customHeight="1">
      <c r="B20" s="89"/>
      <c r="C20" s="126"/>
      <c r="D20" s="136"/>
      <c r="E20" s="136"/>
      <c r="F20" s="138"/>
      <c r="G20" s="137"/>
      <c r="H20" s="137"/>
      <c r="I20" s="136"/>
    </row>
    <row r="21" spans="2:9" s="15" customFormat="1" ht="12" customHeight="1">
      <c r="B21" s="89"/>
      <c r="C21" s="126"/>
      <c r="D21" s="136"/>
      <c r="E21" s="136"/>
      <c r="F21" s="138"/>
      <c r="G21" s="137"/>
      <c r="H21" s="137"/>
      <c r="I21" s="136"/>
    </row>
    <row r="22" spans="2:9" s="15" customFormat="1" ht="12" customHeight="1">
      <c r="B22" s="89"/>
      <c r="C22" s="126"/>
      <c r="D22" s="136"/>
      <c r="E22" s="136"/>
      <c r="F22" s="138"/>
      <c r="G22" s="137"/>
      <c r="H22" s="137"/>
      <c r="I22" s="136"/>
    </row>
    <row r="23" spans="2:9" s="15" customFormat="1" ht="12" customHeight="1">
      <c r="B23" s="89"/>
      <c r="C23" s="127"/>
      <c r="D23" s="136"/>
      <c r="E23" s="136"/>
      <c r="F23" s="138"/>
      <c r="G23" s="137"/>
      <c r="H23" s="137"/>
      <c r="I23" s="136"/>
    </row>
    <row r="24" spans="2:9" s="15" customFormat="1" ht="12" customHeight="1">
      <c r="B24" s="89"/>
      <c r="C24" s="127"/>
      <c r="D24" s="136"/>
      <c r="E24" s="136"/>
      <c r="F24" s="138"/>
      <c r="G24" s="137"/>
      <c r="H24" s="137"/>
      <c r="I24" s="136"/>
    </row>
    <row r="25" spans="2:9" s="15" customFormat="1" ht="12" customHeight="1">
      <c r="B25" s="89"/>
      <c r="C25" s="127"/>
      <c r="D25" s="136"/>
      <c r="E25" s="136"/>
      <c r="F25" s="138"/>
      <c r="G25" s="137"/>
      <c r="H25" s="137"/>
      <c r="I25" s="136"/>
    </row>
    <row r="26" spans="2:9" s="15" customFormat="1" ht="12" customHeight="1">
      <c r="B26" s="89"/>
      <c r="C26" s="127"/>
      <c r="D26" s="136"/>
      <c r="E26" s="136"/>
      <c r="F26" s="138"/>
      <c r="G26" s="137"/>
      <c r="H26" s="137"/>
      <c r="I26" s="136"/>
    </row>
    <row r="27" spans="2:9" s="15" customFormat="1" ht="12" customHeight="1">
      <c r="B27" s="89"/>
      <c r="C27" s="127"/>
      <c r="D27" s="136"/>
      <c r="E27" s="136"/>
      <c r="F27" s="138"/>
      <c r="G27" s="137"/>
      <c r="H27" s="137"/>
      <c r="I27" s="136"/>
    </row>
    <row r="28" spans="2:9" s="15" customFormat="1" ht="12" customHeight="1">
      <c r="B28" s="89"/>
      <c r="C28" s="127"/>
      <c r="D28" s="136"/>
      <c r="E28" s="136"/>
      <c r="F28" s="138"/>
      <c r="G28" s="137"/>
      <c r="H28" s="137"/>
      <c r="I28" s="1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Southeastern Boll Weevil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E. McDowell</dc:creator>
  <cp:keywords/>
  <dc:description/>
  <cp:lastModifiedBy>phaney</cp:lastModifiedBy>
  <dcterms:created xsi:type="dcterms:W3CDTF">1999-02-16T23:39:31Z</dcterms:created>
  <dcterms:modified xsi:type="dcterms:W3CDTF">2002-03-26T20:37:05Z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164182303</vt:i4>
  </property>
  <property fmtid="{D5CDD505-2E9C-101B-9397-08002B2CF9AE}" pid="4" name="_EmailSubje">
    <vt:lpwstr>Insect Database</vt:lpwstr>
  </property>
  <property fmtid="{D5CDD505-2E9C-101B-9397-08002B2CF9AE}" pid="5" name="_AuthorEma">
    <vt:lpwstr>phaney@agr.state.ga.us</vt:lpwstr>
  </property>
  <property fmtid="{D5CDD505-2E9C-101B-9397-08002B2CF9AE}" pid="6" name="_AuthorEmailDisplayNa">
    <vt:lpwstr>Haney, Philip</vt:lpwstr>
  </property>
</Properties>
</file>